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gonzalopastorini/Desktop/Enteleia Educativa/Material pedagógico propio/"/>
    </mc:Choice>
  </mc:AlternateContent>
  <xr:revisionPtr revIDLastSave="0" documentId="8_{2F64720C-6B8D-E747-8C9C-2320CBFBEF87}" xr6:coauthVersionLast="47" xr6:coauthVersionMax="47" xr10:uidLastSave="{00000000-0000-0000-0000-000000000000}"/>
  <bookViews>
    <workbookView xWindow="80" yWindow="640" windowWidth="29240" windowHeight="18480" activeTab="1" xr2:uid="{00000000-000D-0000-FFFF-FFFF00000000}"/>
  </bookViews>
  <sheets>
    <sheet name="🏠 Portada" sheetId="1" r:id="rId1"/>
    <sheet name="01_Semáforo" sheetId="2" r:id="rId2"/>
    <sheet name="02_Evidencias" sheetId="3" r:id="rId3"/>
    <sheet name="03_Priorización" sheetId="4" r:id="rId4"/>
    <sheet name="04_Plan 30 días" sheetId="5" r:id="rId5"/>
    <sheet name="05_Dashboard" sheetId="6" r:id="rId6"/>
    <sheet name="Listas" sheetId="7" state="hidden" r:id="rId7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2" l="1"/>
  <c r="G30" i="2"/>
  <c r="G26" i="2"/>
  <c r="G22" i="2"/>
  <c r="G18" i="2"/>
  <c r="G14" i="2"/>
  <c r="G10" i="2"/>
  <c r="J16" i="6"/>
  <c r="J15" i="6"/>
  <c r="J14" i="6"/>
  <c r="J13" i="6"/>
  <c r="J12" i="6"/>
  <c r="L7" i="6"/>
  <c r="H29" i="4"/>
  <c r="H28" i="4"/>
  <c r="H27" i="4"/>
  <c r="H26" i="4"/>
  <c r="H25" i="4"/>
  <c r="H24" i="4"/>
  <c r="H23" i="4"/>
  <c r="H22" i="4"/>
  <c r="J21" i="4"/>
  <c r="I21" i="4"/>
  <c r="H21" i="4"/>
  <c r="H20" i="4"/>
  <c r="H19" i="4"/>
  <c r="H18" i="4"/>
  <c r="H17" i="4"/>
  <c r="H16" i="4"/>
  <c r="H15" i="4"/>
  <c r="H14" i="4"/>
  <c r="H13" i="4"/>
  <c r="H12" i="4"/>
  <c r="H11" i="4"/>
  <c r="H10" i="4"/>
  <c r="D36" i="2"/>
  <c r="D35" i="2"/>
  <c r="D34" i="2"/>
  <c r="D32" i="2"/>
  <c r="D31" i="2"/>
  <c r="D30" i="2"/>
  <c r="D28" i="2"/>
  <c r="D27" i="2"/>
  <c r="D26" i="2"/>
  <c r="D24" i="2"/>
  <c r="D23" i="2"/>
  <c r="D22" i="2"/>
  <c r="D20" i="2"/>
  <c r="D19" i="2"/>
  <c r="D18" i="2"/>
  <c r="D16" i="2"/>
  <c r="D15" i="2"/>
  <c r="D14" i="2"/>
  <c r="D12" i="2"/>
  <c r="D11" i="2"/>
  <c r="D10" i="2"/>
  <c r="H34" i="2" l="1"/>
  <c r="D18" i="6"/>
  <c r="M17" i="2"/>
  <c r="L17" i="2"/>
  <c r="C18" i="6"/>
  <c r="H30" i="2"/>
  <c r="L16" i="2"/>
  <c r="D17" i="6"/>
  <c r="M16" i="2"/>
  <c r="C17" i="6"/>
  <c r="H26" i="2"/>
  <c r="M15" i="2"/>
  <c r="D16" i="6"/>
  <c r="L15" i="2"/>
  <c r="C16" i="6"/>
  <c r="H22" i="2"/>
  <c r="M14" i="2"/>
  <c r="C15" i="6"/>
  <c r="D15" i="6"/>
  <c r="L14" i="2"/>
  <c r="H18" i="2"/>
  <c r="D14" i="6"/>
  <c r="M13" i="2"/>
  <c r="L13" i="2"/>
  <c r="C14" i="6"/>
  <c r="D13" i="6"/>
  <c r="C13" i="6"/>
  <c r="L12" i="2"/>
  <c r="H14" i="2"/>
  <c r="M12" i="2"/>
  <c r="D12" i="6"/>
  <c r="C12" i="6"/>
  <c r="E7" i="6"/>
  <c r="L19" i="2"/>
  <c r="M11" i="2"/>
  <c r="L11" i="2"/>
  <c r="H10" i="2"/>
  <c r="B7" i="6"/>
  <c r="B29" i="6"/>
  <c r="J28" i="4"/>
  <c r="I28" i="4"/>
  <c r="J27" i="4"/>
  <c r="I27" i="4"/>
  <c r="J26" i="4"/>
  <c r="I26" i="4"/>
  <c r="J25" i="4"/>
  <c r="I25" i="4"/>
  <c r="J24" i="4"/>
  <c r="I24" i="4"/>
  <c r="J23" i="4"/>
  <c r="I23" i="4"/>
  <c r="J22" i="4"/>
  <c r="I22" i="4"/>
  <c r="J20" i="4"/>
  <c r="I20" i="4"/>
  <c r="J19" i="4"/>
  <c r="I19" i="4"/>
  <c r="J18" i="4"/>
  <c r="I18" i="4"/>
  <c r="J17" i="4"/>
  <c r="I17" i="4"/>
  <c r="J16" i="4"/>
  <c r="I16" i="4"/>
  <c r="J15" i="4"/>
  <c r="I15" i="4"/>
  <c r="J14" i="4"/>
  <c r="I14" i="4"/>
  <c r="J13" i="4"/>
  <c r="I13" i="4"/>
  <c r="J12" i="4"/>
  <c r="I12" i="4"/>
  <c r="J11" i="4"/>
  <c r="I11" i="4"/>
  <c r="J10" i="4"/>
  <c r="I10" i="4"/>
  <c r="J29" i="4"/>
  <c r="I29" i="4"/>
  <c r="M19" i="2" l="1"/>
  <c r="B26" i="6"/>
  <c r="K26" i="6"/>
  <c r="I26" i="6"/>
  <c r="J26" i="6"/>
  <c r="I25" i="6"/>
  <c r="J25" i="6"/>
  <c r="K25" i="6"/>
  <c r="B25" i="6"/>
  <c r="B24" i="6"/>
  <c r="J24" i="6"/>
  <c r="K24" i="6"/>
  <c r="I24" i="6"/>
  <c r="B23" i="6"/>
  <c r="J23" i="6"/>
  <c r="K23" i="6"/>
  <c r="I23" i="6"/>
  <c r="I22" i="6"/>
  <c r="K22" i="6"/>
  <c r="B22" i="6"/>
  <c r="J22" i="6"/>
  <c r="I7" i="6"/>
</calcChain>
</file>

<file path=xl/sharedStrings.xml><?xml version="1.0" encoding="utf-8"?>
<sst xmlns="http://schemas.openxmlformats.org/spreadsheetml/2006/main" count="258" uniqueCount="195">
  <si>
    <t>Diagnóstico Express de Coherencia Pedagógica</t>
  </si>
  <si>
    <t>Semáforo institucional para equipos directivos  ·  Enteleia Educativa</t>
  </si>
  <si>
    <t>Coherencia pedagógica para la mejora escolar</t>
  </si>
  <si>
    <t>Herramienta práctica para identificar brechas pedagógicas, ordenar evidencia, priorizar focos de mejora y construir un primer plan de acción. Diseñada para ser usada por equipos directivos en una reunión de trabajo de 60 a 90 minutos.</t>
  </si>
  <si>
    <t>▶  CÓMO USAR ESTA HERRAMIENTA — Sigue el recorrido en orden</t>
  </si>
  <si>
    <t>1</t>
  </si>
  <si>
    <t>🔍 Completa el Semáforo</t>
  </si>
  <si>
    <t>Evalúa cada afirmación con puntaje 1 a 4. Responde en equipo con base en evidencia concreta. Es el corazón del diagnóstico.</t>
  </si>
  <si>
    <t>2</t>
  </si>
  <si>
    <t>📋 Registra Evidencias</t>
  </si>
  <si>
    <t>Anota fuentes y hallazgos para pasar de percepciones a datos. Esto fortalece la credibilidad de las decisiones.</t>
  </si>
  <si>
    <t>3</t>
  </si>
  <si>
    <t>⚡ Prioriza Brechas</t>
  </si>
  <si>
    <t>Selecciona focos por impacto, urgencia y factibilidad. No intentes mejorar todo al mismo tiempo.</t>
  </si>
  <si>
    <t>4</t>
  </si>
  <si>
    <t>📅 Plan de 30 días</t>
  </si>
  <si>
    <t>Define acciones concretas, responsables, evidencia esperada y fechas de revisión.</t>
  </si>
  <si>
    <t>5</t>
  </si>
  <si>
    <t>📊 Dashboard</t>
  </si>
  <si>
    <t>Observa el puntaje general, dimensiones críticas, brechas prioritarias y estado del plan.</t>
  </si>
  <si>
    <t>▶  ESCALA DE VALORACIÓN</t>
  </si>
  <si>
    <t>Inicial / No instalado</t>
  </si>
  <si>
    <t>La práctica no existe o depende de esfuerzos individuales aislados.</t>
  </si>
  <si>
    <t>En desarrollo incipiente</t>
  </si>
  <si>
    <t>Existen avances, pero son irregulares, informales o poco sistemáticos.</t>
  </si>
  <si>
    <t>En desarrollo avanzado</t>
  </si>
  <si>
    <t>La práctica se aplica con consistencia y comienza a orientar decisiones.</t>
  </si>
  <si>
    <t>Consolidado</t>
  </si>
  <si>
    <t>La práctica está instalada, es compartida y se sostiene con evidencia.</t>
  </si>
  <si>
    <t>⚠  Nota de uso: este instrumento no evalúa personas ni fiscaliza prácticas individuales. Su propósito es ayudar al equipo directivo a construir una conversación pedagógica común, basada en evidencia y orientada a la mejora sostenible de los aprendizajes.</t>
  </si>
  <si>
    <t>Enteleia Educativa  ·  Coherencia pedagógica para la mejora escolar  ·  www.enteleia.cl</t>
  </si>
  <si>
    <t>01 · Semáforo de Coherencia Pedagógica</t>
  </si>
  <si>
    <t>Puntúa cada afirmación de 1 a 4. Trabaja en equipo. Cuando termines, revisa el resumen por dimensión a la derecha.</t>
  </si>
  <si>
    <t xml:space="preserve">  ✏  INSTRUCCIÓN: Ingresa un puntaje del 1 al 4 en la columna 'Puntaje'. La columna 'Nivel' y el 'Semáforo' se calculan automáticamente.</t>
  </si>
  <si>
    <t xml:space="preserve">  Escala rápida:  1 = Inicial  |  2 = Incipiente  |  3 = Avanzado  |  4 = Consolidado</t>
  </si>
  <si>
    <t>DIMENSIÓN</t>
  </si>
  <si>
    <t>AFIRMACIÓN DIAGNÓSTICA</t>
  </si>
  <si>
    <t>PUNTAJE
(1–4)</t>
  </si>
  <si>
    <t>NIVEL</t>
  </si>
  <si>
    <t>EVIDENCIA BREVE</t>
  </si>
  <si>
    <t>COMENTARIO</t>
  </si>
  <si>
    <t>PROMEDIO
DIMENSIÓN</t>
  </si>
  <si>
    <t>SEMÁFORO</t>
  </si>
  <si>
    <t>ORIENTACIÓN INICIAL</t>
  </si>
  <si>
    <t>RESUMEN POR DIMENSIÓN</t>
  </si>
  <si>
    <t>Diagnóstico y uso de evidencia</t>
  </si>
  <si>
    <t>El equipo directivo cuenta con evidencia suficiente para describir el problema pedagógico principal.</t>
  </si>
  <si>
    <t>¿Qué evidencia concreta tenemos y qué nos falta levantar?</t>
  </si>
  <si>
    <t>PROM.</t>
  </si>
  <si>
    <t>BRECHA PRINCIPAL</t>
  </si>
  <si>
    <t>PREGUNTA CLAVE</t>
  </si>
  <si>
    <t>Las decisiones de mejora consideran datos de aprendizaje, observaciones de aula y voces de la comunidad.</t>
  </si>
  <si>
    <t>Fortalecer la recopilación y uso de evidencia pedagógica.</t>
  </si>
  <si>
    <t>¿Qué evidencia concreta tenemos?</t>
  </si>
  <si>
    <t>El diagnóstico diferencia síntomas, causas probables y condiciones institucionales que sostienen el problema.</t>
  </si>
  <si>
    <t>Foco pedagógico compartido</t>
  </si>
  <si>
    <t>Clarificar y comunicar el foco pedagógico a todos los equipos.</t>
  </si>
  <si>
    <t>¿Todos comprenden el foco de la misma manera?</t>
  </si>
  <si>
    <t>Diseño coherente de estrategias</t>
  </si>
  <si>
    <t>Definir roles, tiempos y evidencias para cada estrategia.</t>
  </si>
  <si>
    <t>¿La estrategia tiene roles y tiempos definidos?</t>
  </si>
  <si>
    <t>Existe un foco pedagógico prioritario, comprensible y compartido por los equipos docentes.</t>
  </si>
  <si>
    <t>¿Todos los equipos comprenden el foco de la misma manera?</t>
  </si>
  <si>
    <t>Desarrollo de capacidades docentes</t>
  </si>
  <si>
    <t>Conectar la formación con problemas reales de aula.</t>
  </si>
  <si>
    <t>¿La formación se conecta con la práctica real?</t>
  </si>
  <si>
    <t>El foco orienta reuniones, acompañamientos, planificación y decisiones evaluativas.</t>
  </si>
  <si>
    <t>Acompañamiento al aula</t>
  </si>
  <si>
    <t>Mejorar la calidad y oportunidad de la retroalimentación docente.</t>
  </si>
  <si>
    <t>¿La retroalimentación produce ajustes observables?</t>
  </si>
  <si>
    <t>El equipo evita dispersar esfuerzos en demasiadas iniciativas simultáneas.</t>
  </si>
  <si>
    <t>Monitoreo y ajuste</t>
  </si>
  <si>
    <t>Establecer ciclos de monitoreo con indicadores claros.</t>
  </si>
  <si>
    <t>¿Usamos evidencia para ajustar o solo reportar?</t>
  </si>
  <si>
    <t>Consolidación y sostenibilidad</t>
  </si>
  <si>
    <t>Documentar y sostener las prácticas efectivas como rutinas.</t>
  </si>
  <si>
    <t>¿Qué prácticas deben quedar como rutina institucional?</t>
  </si>
  <si>
    <t>Las estrategias pedagógicas están alineadas con objetivos de aprendizaje y necesidades reales del aula.</t>
  </si>
  <si>
    <t>¿La estrategia tiene roles, tiempos y evidencias definidos?</t>
  </si>
  <si>
    <t>Los roles, tiempos, recursos y responsabilidades están definidos antes de implementar.</t>
  </si>
  <si>
    <t>PUNTAJE GENERAL</t>
  </si>
  <si>
    <t>La estrategia considera cómo se observará su avance y qué evidencias permitirán ajustarla.</t>
  </si>
  <si>
    <t>Enteleia Educativa  ·  Coherencia pedagógica para la mejora escolar</t>
  </si>
  <si>
    <t>La formación docente se conecta con problemas reales de enseñanza y no solo con capacitaciones generales.</t>
  </si>
  <si>
    <t>¿La formación se conecta con la práctica real de aula?</t>
  </si>
  <si>
    <t>Existen espacios de modelamiento, análisis de práctica y colaboración entre pares.</t>
  </si>
  <si>
    <t>Los docentes cuentan con criterios comunes para comprender qué se espera de la estrategia.</t>
  </si>
  <si>
    <t>El equipo directivo observa prácticas de aula con criterios conocidos y foco pedagógico claro.</t>
  </si>
  <si>
    <t>¿La retroalimentación docente produce ajustes observables?</t>
  </si>
  <si>
    <t>La retroalimentación entregada a docentes es específica, oportuna y orientada a acciones concretas.</t>
  </si>
  <si>
    <t>El acompañamiento se entiende como apoyo profesional, no como fiscalización aislada.</t>
  </si>
  <si>
    <t>Existen momentos definidos para revisar avances y obstáculos de la estrategia implementada.</t>
  </si>
  <si>
    <t>¿Estamos ajustando con evidencia o solo reportando avances?</t>
  </si>
  <si>
    <t>El equipo usa evidencia para ajustar acciones, no solo para informar resultados.</t>
  </si>
  <si>
    <t>Los indicadores de seguimiento son pocos, claros y revisables en ciclos breves.</t>
  </si>
  <si>
    <t>Las prácticas efectivas se documentan y se integran a rutinas institucionales.</t>
  </si>
  <si>
    <t>¿Qué prácticas deben quedar instaladas como rutina institucional?</t>
  </si>
  <si>
    <t>Los aprendizajes del proceso se comunican y comparten dentro de la comunidad educativa.</t>
  </si>
  <si>
    <t>La escuela cuenta con mecanismos para sostener la mejora más allá de una persona o periodo específico.</t>
  </si>
  <si>
    <t>02 · Registro de Evidencias para el Diagnóstico</t>
  </si>
  <si>
    <t>Registra evidencias observables para pasar de percepciones a datos. Esto fortalece la credibilidad de cada decisión pedagógica.</t>
  </si>
  <si>
    <t xml:space="preserve">  ✏  INSTRUCCIÓN: Completa una fila por cada evidencia relevante. Puedes registrar observaciones de aula, resultados, planificaciones, entrevistas, actas u otras fuentes.</t>
  </si>
  <si>
    <t xml:space="preserve">  💡 Ejemplos de evidencias posibles: observaciones de aula · planificaciones · evaluaciones · resultados SIMCE/internos · asistencia · entrevistas · actas de reunión · trabajos de estudiantes · retroalimentaciones docentes</t>
  </si>
  <si>
    <t>ID</t>
  </si>
  <si>
    <t>DIMENSIÓN ASOCIADA</t>
  </si>
  <si>
    <t>TIPO DE EVIDENCIA</t>
  </si>
  <si>
    <t>DESCRIPCIÓN DE LA EVIDENCIA</t>
  </si>
  <si>
    <t>FUENTE / RESPONSABLE</t>
  </si>
  <si>
    <t>HALLAZGO PRINCIPAL</t>
  </si>
  <si>
    <t>CONFIANZA
(1–4)</t>
  </si>
  <si>
    <t>FECHA</t>
  </si>
  <si>
    <t>IMPLICANCIA PEDAGÓGICA</t>
  </si>
  <si>
    <t>03 · Matriz de Priorización de Brechas Pedagógicas</t>
  </si>
  <si>
    <t>Selecciona las brechas identificadas en el Semáforo. Califica cada criterio de 1 a 4. La prioridad se calcula automáticamente.</t>
  </si>
  <si>
    <t xml:space="preserve">  ✏  INSTRUCCIÓN: Describe la brecha en la columna B y califica Impacto, Urgencia y Factibilidad (1=Bajo · 4=Alto). El puntaje y la prioridad se calculan solos.</t>
  </si>
  <si>
    <t xml:space="preserve">  📌  Criterios:  IMPACTO → ¿Cuánto afecta esta brecha los aprendizajes si no se atiende?  |  URGENCIA → ¿Cuánto tiempo hay antes de que se agrave?  |  FACTIBILIDAD → ¿Con qué facilidad puede el equipo abordarla con sus recursos actuales?</t>
  </si>
  <si>
    <t>BRECHA DETECTADA</t>
  </si>
  <si>
    <t>EVIDENCIA ASOCIADA</t>
  </si>
  <si>
    <t>IMPACTO
(1–4)</t>
  </si>
  <si>
    <t>URGENCIA
(1–4)</t>
  </si>
  <si>
    <t>FACTIB.
(1–4)</t>
  </si>
  <si>
    <t>PUNTAJE
FINAL</t>
  </si>
  <si>
    <t>PRIORIDAD</t>
  </si>
  <si>
    <t>RECOMENDACIÓN AUTOMÁTICA</t>
  </si>
  <si>
    <t>RESPONSABLE</t>
  </si>
  <si>
    <t>OBSERVACIONES</t>
  </si>
  <si>
    <t>04 · Plan de Acción de 30 Días</t>
  </si>
  <si>
    <t>Traduce las brechas priorizadas en acciones concretas. Mantén pocos focos, responsables claros y evidencia de avance observable.</t>
  </si>
  <si>
    <t xml:space="preserve">  ✏  INSTRUCCIÓN: Copia el foco desde la Priorización. Define la acción más concreta posible. Asigna un responsable real (nombre, no cargo). Fija fechas realistas.</t>
  </si>
  <si>
    <t xml:space="preserve">  💡 Criterio clave: una buena acción es observable, tiene un responsable único, una fecha de revisión y una evidencia de avance concreta.</t>
  </si>
  <si>
    <t>FOCO PRIORIZADO</t>
  </si>
  <si>
    <t>ACCIÓN INICIAL CONCRETA</t>
  </si>
  <si>
    <t>FECHA
INICIO</t>
  </si>
  <si>
    <t>FECHA
REVISIÓN</t>
  </si>
  <si>
    <t>ESTADO DE AVANCE</t>
  </si>
  <si>
    <t>EVIDENCIA ESPERADA</t>
  </si>
  <si>
    <t>INDICADOR DE SEGUIMIENTO</t>
  </si>
  <si>
    <t>% AVANCE</t>
  </si>
  <si>
    <t>PRÓXIMOS PASOS / AJUSTES</t>
  </si>
  <si>
    <t>No iniciado</t>
  </si>
  <si>
    <t>05 · Dashboard de Coherencia Pedagógica</t>
  </si>
  <si>
    <t>Resumen automático del diagnóstico, prioridades y estado del plan de acción. Leíble en 60 segundos.</t>
  </si>
  <si>
    <t xml:space="preserve">  ⚠  Este dashboard se actualiza automáticamente cuando completas el Semáforo, la Priorización y el Plan de Acción.</t>
  </si>
  <si>
    <t>NIVEL GENERAL</t>
  </si>
  <si>
    <t>BRECHAS ALTA PRIORIDAD</t>
  </si>
  <si>
    <t>ACCIONES EN RIESGO</t>
  </si>
  <si>
    <t>▶  ESTADO POR DIMENSIÓN</t>
  </si>
  <si>
    <t>▶  ESTADO DEL PLAN DE ACCIÓN</t>
  </si>
  <si>
    <t>ORIENTACIÓN CLAVE</t>
  </si>
  <si>
    <t>ESTADO</t>
  </si>
  <si>
    <t>CANTIDAD</t>
  </si>
  <si>
    <t>INTERPRETACIÓN</t>
  </si>
  <si>
    <t>¿Qué evidencia tenemos y qué nos falta?</t>
  </si>
  <si>
    <t>Acciones pendientes de arrancar.</t>
  </si>
  <si>
    <t>En proceso</t>
  </si>
  <si>
    <t>Acciones en marcha.</t>
  </si>
  <si>
    <t>Completado</t>
  </si>
  <si>
    <t>Acciones cerradas con evidencia.</t>
  </si>
  <si>
    <t>¿La formación se conecta con la práctica de aula?</t>
  </si>
  <si>
    <t>Requiere ajuste</t>
  </si>
  <si>
    <t>Revisar y redefinir en próxima reunión.</t>
  </si>
  <si>
    <t>Pausado</t>
  </si>
  <si>
    <t>Acciones detenidas temporalmente.</t>
  </si>
  <si>
    <t>¿Usamos evidencia para ajustar o solo para reportar?</t>
  </si>
  <si>
    <t>▶  BRECHAS DE ALTA PRIORIDAD (desde Priorización)</t>
  </si>
  <si>
    <t>BRECHA</t>
  </si>
  <si>
    <t>PUNTAJE</t>
  </si>
  <si>
    <t>RECOMENDACIÓN</t>
  </si>
  <si>
    <t>▶  RECOMENDACIÓN GENERAL AUTOMÁTICA</t>
  </si>
  <si>
    <t>Enteleia Educativa  ·  Coherencia pedagógica para la mejora escolar  ·  Herramienta de descarga gratuita</t>
  </si>
  <si>
    <t>Puntajes</t>
  </si>
  <si>
    <t>Nivel_puntaje</t>
  </si>
  <si>
    <t>Dimensiones</t>
  </si>
  <si>
    <t>Tipo_evidencia</t>
  </si>
  <si>
    <t>Estado</t>
  </si>
  <si>
    <t>Prioridad</t>
  </si>
  <si>
    <t>1 - Inicial</t>
  </si>
  <si>
    <t>Observación de aula</t>
  </si>
  <si>
    <t>Alta</t>
  </si>
  <si>
    <t>2 - Incipiente</t>
  </si>
  <si>
    <t>Resultados de aprendizaje</t>
  </si>
  <si>
    <t>Media</t>
  </si>
  <si>
    <t>3 - En desarrollo</t>
  </si>
  <si>
    <t>Planificaciones</t>
  </si>
  <si>
    <t>Baja</t>
  </si>
  <si>
    <t>4 - Consolidado</t>
  </si>
  <si>
    <t>Evaluaciones</t>
  </si>
  <si>
    <t>Resultados SIMCE</t>
  </si>
  <si>
    <t>Asistencia</t>
  </si>
  <si>
    <t>Entrevista/encuesta</t>
  </si>
  <si>
    <t>Reunión de equipo</t>
  </si>
  <si>
    <t>Retroalimentación docente</t>
  </si>
  <si>
    <t>Trabajo de estudiantes</t>
  </si>
  <si>
    <t>Acta/registro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</si>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</sst>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36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6"/>
      <color rgb="FFFFFFFF"/>
      <name val="Arial"/>
      <family val="2"/>
    </font>
    <font>
      <sz val="11"/>
      <name val="Calibri"/>
      <family val="2"/>
    </font>
    <font>
      <i/>
      <sz val="13"/>
      <color rgb="FFA8DADB"/>
      <name val="Arial"/>
      <family val="2"/>
    </font>
    <font>
      <b/>
      <sz val="12"/>
      <color rgb="FF1B3A5C"/>
      <name val="Arial"/>
      <family val="2"/>
    </font>
    <font>
      <sz val="11"/>
      <color rgb="FF1A2A3A"/>
      <name val="Arial"/>
      <family val="2"/>
    </font>
    <font>
      <b/>
      <sz val="12"/>
      <color rgb="FFFFFFFF"/>
      <name val="Arial"/>
      <family val="2"/>
    </font>
    <font>
      <b/>
      <sz val="16"/>
      <color rgb="FF2A9D8F"/>
      <name val="Arial"/>
      <family val="2"/>
    </font>
    <font>
      <b/>
      <sz val="11"/>
      <color rgb="FF1B3A5C"/>
      <name val="Arial"/>
      <family val="2"/>
    </font>
    <font>
      <sz val="10"/>
      <color rgb="FF1A2A3A"/>
      <name val="Arial"/>
      <family val="2"/>
    </font>
    <font>
      <b/>
      <sz val="14"/>
      <color rgb="FFFFFFFF"/>
      <name val="Arial"/>
      <family val="2"/>
    </font>
    <font>
      <b/>
      <sz val="11"/>
      <color rgb="FF1A2A3A"/>
      <name val="Arial"/>
      <family val="2"/>
    </font>
    <font>
      <sz val="10"/>
      <color rgb="FF1B3A5C"/>
      <name val="Arial"/>
      <family val="2"/>
    </font>
    <font>
      <i/>
      <sz val="9"/>
      <color rgb="FFF4F6F9"/>
      <name val="Arial"/>
      <family val="2"/>
    </font>
    <font>
      <b/>
      <sz val="18"/>
      <color rgb="FFFFFFFF"/>
      <name val="Arial"/>
      <family val="2"/>
    </font>
    <font>
      <i/>
      <sz val="11"/>
      <color rgb="FFA8DADB"/>
      <name val="Arial"/>
      <family val="2"/>
    </font>
    <font>
      <b/>
      <sz val="11"/>
      <color rgb="FFFFFFFF"/>
      <name val="Arial"/>
      <family val="2"/>
    </font>
    <font>
      <b/>
      <sz val="10"/>
      <color rgb="FFFFFFFF"/>
      <name val="Arial"/>
      <family val="2"/>
    </font>
    <font>
      <b/>
      <sz val="13"/>
      <color rgb="FF1B3A5C"/>
      <name val="Arial"/>
      <family val="2"/>
    </font>
    <font>
      <i/>
      <sz val="10"/>
      <color rgb="FF1A2A3A"/>
      <name val="Arial"/>
      <family val="2"/>
    </font>
    <font>
      <b/>
      <sz val="10"/>
      <color rgb="FF1A2A3A"/>
      <name val="Arial"/>
      <family val="2"/>
    </font>
    <font>
      <i/>
      <sz val="9"/>
      <color rgb="FF1A2A3A"/>
      <name val="Arial"/>
      <family val="2"/>
    </font>
    <font>
      <sz val="9"/>
      <color rgb="FF4A6FA5"/>
      <name val="Arial"/>
      <family val="2"/>
    </font>
    <font>
      <sz val="9"/>
      <color rgb="FF1A2A3A"/>
      <name val="Arial"/>
      <family val="2"/>
    </font>
    <font>
      <b/>
      <sz val="11"/>
      <color rgb="FF8896AB"/>
      <name val="Arial"/>
      <family val="2"/>
    </font>
    <font>
      <b/>
      <sz val="10"/>
      <color rgb="FF1B3A5C"/>
      <name val="Arial"/>
      <family val="2"/>
    </font>
    <font>
      <b/>
      <sz val="20"/>
      <color rgb="FFFFFFFF"/>
      <name val="Arial"/>
      <family val="2"/>
    </font>
    <font>
      <i/>
      <sz val="12"/>
      <color rgb="FFA8DADB"/>
      <name val="Arial"/>
      <family val="2"/>
    </font>
    <font>
      <b/>
      <sz val="32"/>
      <color rgb="FFFFFFFF"/>
      <name val="Arial"/>
      <family val="2"/>
    </font>
    <font>
      <b/>
      <sz val="32"/>
      <color rgb="FFE63946"/>
      <name val="Arial"/>
      <family val="2"/>
    </font>
    <font>
      <b/>
      <sz val="32"/>
      <color rgb="FFE9C46A"/>
      <name val="Arial"/>
      <family val="2"/>
    </font>
    <font>
      <b/>
      <sz val="14"/>
      <color rgb="FF1B3A5C"/>
      <name val="Arial"/>
      <family val="2"/>
    </font>
    <font>
      <b/>
      <sz val="11"/>
      <color rgb="FFE63946"/>
      <name val="Arial"/>
      <family val="2"/>
    </font>
    <font>
      <b/>
      <sz val="10"/>
      <color rgb="FFE63946"/>
      <name val="Arial"/>
      <family val="2"/>
    </font>
    <font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1B3A5C"/>
        <bgColor rgb="FF1B3A5C"/>
      </patternFill>
    </fill>
    <fill>
      <patternFill patternType="solid">
        <fgColor rgb="FFF4F6F9"/>
        <bgColor rgb="FFF4F6F9"/>
      </patternFill>
    </fill>
    <fill>
      <patternFill patternType="solid">
        <fgColor rgb="FF2A9D8F"/>
        <bgColor rgb="FF2A9D8F"/>
      </patternFill>
    </fill>
    <fill>
      <patternFill patternType="solid">
        <fgColor rgb="FFFFFFFF"/>
        <bgColor rgb="FFFFFFFF"/>
      </patternFill>
    </fill>
    <fill>
      <patternFill patternType="solid">
        <fgColor rgb="FF4A6FA5"/>
        <bgColor rgb="FF4A6FA5"/>
      </patternFill>
    </fill>
    <fill>
      <patternFill patternType="solid">
        <fgColor rgb="FFE63946"/>
        <bgColor rgb="FFE63946"/>
      </patternFill>
    </fill>
    <fill>
      <patternFill patternType="solid">
        <fgColor rgb="FFFCE4E4"/>
        <bgColor rgb="FFFCE4E4"/>
      </patternFill>
    </fill>
    <fill>
      <patternFill patternType="solid">
        <fgColor rgb="FFF4A261"/>
        <bgColor rgb="FFF4A261"/>
      </patternFill>
    </fill>
    <fill>
      <patternFill patternType="solid">
        <fgColor rgb="FFFFF3E0"/>
        <bgColor rgb="FFFFF3E0"/>
      </patternFill>
    </fill>
    <fill>
      <patternFill patternType="solid">
        <fgColor rgb="FF90BE6D"/>
        <bgColor rgb="FF90BE6D"/>
      </patternFill>
    </fill>
    <fill>
      <patternFill patternType="solid">
        <fgColor rgb="FFF1F8E9"/>
        <bgColor rgb="FFF1F8E9"/>
      </patternFill>
    </fill>
    <fill>
      <patternFill patternType="solid">
        <fgColor rgb="FF43AA8B"/>
        <bgColor rgb="FF43AA8B"/>
      </patternFill>
    </fill>
    <fill>
      <patternFill patternType="solid">
        <fgColor rgb="FFE8F5E9"/>
        <bgColor rgb="FFE8F5E9"/>
      </patternFill>
    </fill>
    <fill>
      <patternFill patternType="solid">
        <fgColor rgb="FFEBF4FA"/>
        <bgColor rgb="FFEBF4FA"/>
      </patternFill>
    </fill>
    <fill>
      <patternFill patternType="solid">
        <fgColor rgb="FFE9C46A"/>
        <bgColor rgb="FFE9C46A"/>
      </patternFill>
    </fill>
    <fill>
      <patternFill patternType="solid">
        <fgColor rgb="FFEAEFF5"/>
        <bgColor rgb="FFEAEFF5"/>
      </patternFill>
    </fill>
    <fill>
      <patternFill patternType="solid">
        <fgColor rgb="FFF8FAFC"/>
        <bgColor rgb="FFF8FAFC"/>
      </patternFill>
    </fill>
    <fill>
      <patternFill patternType="solid">
        <fgColor rgb="FFF0F0F0"/>
        <bgColor rgb="FFF0F0F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DE3EC"/>
      </left>
      <right style="thin">
        <color rgb="FFDDE3EC"/>
      </right>
      <top style="thin">
        <color rgb="FFDDE3EC"/>
      </top>
      <bottom style="thin">
        <color rgb="FFDDE3EC"/>
      </bottom>
      <diagonal/>
    </border>
    <border>
      <left style="thin">
        <color rgb="FFDDE3EC"/>
      </left>
      <right/>
      <top style="thin">
        <color rgb="FFDDE3EC"/>
      </top>
      <bottom style="thin">
        <color rgb="FFDDE3EC"/>
      </bottom>
      <diagonal/>
    </border>
    <border>
      <left/>
      <right/>
      <top style="thin">
        <color rgb="FFDDE3EC"/>
      </top>
      <bottom style="thin">
        <color rgb="FFDDE3EC"/>
      </bottom>
      <diagonal/>
    </border>
    <border>
      <left/>
      <right/>
      <top style="thin">
        <color rgb="FFDDE3EC"/>
      </top>
      <bottom style="thin">
        <color rgb="FFDDE3EC"/>
      </bottom>
      <diagonal/>
    </border>
    <border>
      <left/>
      <right/>
      <top/>
      <bottom/>
      <diagonal/>
    </border>
    <border>
      <left style="medium">
        <color rgb="FF4A6FA5"/>
      </left>
      <right style="medium">
        <color rgb="FF4A6FA5"/>
      </right>
      <top style="medium">
        <color rgb="FF4A6FA5"/>
      </top>
      <bottom style="medium">
        <color rgb="FF4A6FA5"/>
      </bottom>
      <diagonal/>
    </border>
    <border>
      <left style="medium">
        <color rgb="FF4A6FA5"/>
      </left>
      <right style="medium">
        <color rgb="FF4A6FA5"/>
      </right>
      <top style="medium">
        <color rgb="FF4A6FA5"/>
      </top>
      <bottom/>
      <diagonal/>
    </border>
    <border>
      <left style="thin">
        <color rgb="FFDDE3EC"/>
      </left>
      <right style="thin">
        <color rgb="FFDDE3EC"/>
      </right>
      <top style="thin">
        <color rgb="FFDDE3EC"/>
      </top>
      <bottom/>
      <diagonal/>
    </border>
    <border>
      <left/>
      <right/>
      <top/>
      <bottom/>
      <diagonal/>
    </border>
    <border>
      <left style="medium">
        <color rgb="FF4A6FA5"/>
      </left>
      <right style="medium">
        <color rgb="FF4A6FA5"/>
      </right>
      <top/>
      <bottom/>
      <diagonal/>
    </border>
    <border>
      <left style="thin">
        <color rgb="FFDDE3EC"/>
      </left>
      <right style="thin">
        <color rgb="FFDDE3EC"/>
      </right>
      <top/>
      <bottom/>
      <diagonal/>
    </border>
    <border>
      <left/>
      <right/>
      <top/>
      <bottom/>
      <diagonal/>
    </border>
    <border>
      <left style="medium">
        <color rgb="FF4A6FA5"/>
      </left>
      <right style="medium">
        <color rgb="FF4A6FA5"/>
      </right>
      <top/>
      <bottom style="medium">
        <color rgb="FF4A6FA5"/>
      </bottom>
      <diagonal/>
    </border>
    <border>
      <left style="thin">
        <color rgb="FFDDE3EC"/>
      </left>
      <right style="thin">
        <color rgb="FFDDE3EC"/>
      </right>
      <top/>
      <bottom style="thin">
        <color rgb="FFDDE3EC"/>
      </bottom>
      <diagonal/>
    </border>
    <border>
      <left style="medium">
        <color rgb="FF4A6FA5"/>
      </left>
      <right/>
      <top style="medium">
        <color rgb="FF4A6FA5"/>
      </top>
      <bottom style="medium">
        <color rgb="FF4A6FA5"/>
      </bottom>
      <diagonal/>
    </border>
    <border>
      <left/>
      <right/>
      <top style="medium">
        <color rgb="FF4A6FA5"/>
      </top>
      <bottom style="medium">
        <color rgb="FF4A6FA5"/>
      </bottom>
      <diagonal/>
    </border>
    <border>
      <left/>
      <right/>
      <top style="medium">
        <color rgb="FF4A6FA5"/>
      </top>
      <bottom style="medium">
        <color rgb="FF4A6FA5"/>
      </bottom>
      <diagonal/>
    </border>
    <border>
      <left/>
      <right style="thin">
        <color rgb="FFDDE3EC"/>
      </right>
      <top style="thin">
        <color rgb="FFDDE3EC"/>
      </top>
      <bottom style="thin">
        <color rgb="FFDDE3EC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2" borderId="1" xfId="0" applyFont="1" applyFill="1" applyBorder="1"/>
    <xf numFmtId="0" fontId="1" fillId="4" borderId="1" xfId="0" applyFont="1" applyFill="1" applyBorder="1"/>
    <xf numFmtId="0" fontId="8" fillId="3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left" vertical="center"/>
    </xf>
    <xf numFmtId="0" fontId="11" fillId="9" borderId="5" xfId="0" applyFont="1" applyFill="1" applyBorder="1" applyAlignment="1">
      <alignment horizontal="center" vertical="center"/>
    </xf>
    <xf numFmtId="0" fontId="12" fillId="10" borderId="5" xfId="0" applyFont="1" applyFill="1" applyBorder="1" applyAlignment="1">
      <alignment horizontal="left" vertical="center"/>
    </xf>
    <xf numFmtId="0" fontId="11" fillId="11" borderId="5" xfId="0" applyFont="1" applyFill="1" applyBorder="1" applyAlignment="1">
      <alignment horizontal="center" vertical="center"/>
    </xf>
    <xf numFmtId="0" fontId="12" fillId="12" borderId="5" xfId="0" applyFont="1" applyFill="1" applyBorder="1" applyAlignment="1">
      <alignment horizontal="left" vertical="center"/>
    </xf>
    <xf numFmtId="0" fontId="11" fillId="13" borderId="5" xfId="0" applyFont="1" applyFill="1" applyBorder="1" applyAlignment="1">
      <alignment horizontal="center" vertical="center"/>
    </xf>
    <xf numFmtId="0" fontId="12" fillId="14" borderId="5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5" fillId="16" borderId="10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10" fillId="17" borderId="5" xfId="0" applyFont="1" applyFill="1" applyBorder="1" applyAlignment="1">
      <alignment horizontal="left" vertical="center" wrapText="1"/>
    </xf>
    <xf numFmtId="0" fontId="10" fillId="17" borderId="5" xfId="0" applyFont="1" applyFill="1" applyBorder="1" applyAlignment="1">
      <alignment horizontal="center" vertical="center"/>
    </xf>
    <xf numFmtId="0" fontId="1" fillId="17" borderId="5" xfId="0" applyFont="1" applyFill="1" applyBorder="1" applyAlignment="1">
      <alignment horizontal="left" vertical="center" wrapText="1"/>
    </xf>
    <xf numFmtId="164" fontId="5" fillId="3" borderId="5" xfId="0" applyNumberFormat="1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left" vertical="center" wrapText="1"/>
    </xf>
    <xf numFmtId="0" fontId="23" fillId="3" borderId="5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164" fontId="5" fillId="5" borderId="5" xfId="0" applyNumberFormat="1" applyFont="1" applyFill="1" applyBorder="1" applyAlignment="1">
      <alignment horizontal="center" vertical="center"/>
    </xf>
    <xf numFmtId="0" fontId="21" fillId="5" borderId="5" xfId="0" applyFont="1" applyFill="1" applyBorder="1" applyAlignment="1">
      <alignment horizontal="center" vertical="center"/>
    </xf>
    <xf numFmtId="0" fontId="22" fillId="5" borderId="5" xfId="0" applyFont="1" applyFill="1" applyBorder="1" applyAlignment="1">
      <alignment horizontal="left" vertical="center" wrapText="1"/>
    </xf>
    <xf numFmtId="0" fontId="23" fillId="5" borderId="5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left" vertical="center" wrapText="1"/>
    </xf>
    <xf numFmtId="0" fontId="10" fillId="18" borderId="5" xfId="0" applyFont="1" applyFill="1" applyBorder="1" applyAlignment="1">
      <alignment horizontal="left" vertical="center" wrapText="1"/>
    </xf>
    <xf numFmtId="0" fontId="10" fillId="18" borderId="5" xfId="0" applyFont="1" applyFill="1" applyBorder="1" applyAlignment="1">
      <alignment horizontal="center" vertical="center"/>
    </xf>
    <xf numFmtId="0" fontId="1" fillId="18" borderId="5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/>
    </xf>
    <xf numFmtId="164" fontId="11" fillId="2" borderId="5" xfId="0" applyNumberFormat="1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5" fillId="5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26" fillId="5" borderId="5" xfId="0" applyFont="1" applyFill="1" applyBorder="1" applyAlignment="1">
      <alignment horizontal="center" vertical="center"/>
    </xf>
    <xf numFmtId="165" fontId="1" fillId="3" borderId="5" xfId="0" applyNumberFormat="1" applyFont="1" applyFill="1" applyBorder="1" applyAlignment="1">
      <alignment horizontal="center" vertical="center"/>
    </xf>
    <xf numFmtId="9" fontId="1" fillId="3" borderId="5" xfId="0" applyNumberFormat="1" applyFont="1" applyFill="1" applyBorder="1" applyAlignment="1">
      <alignment horizontal="center" vertical="center"/>
    </xf>
    <xf numFmtId="165" fontId="1" fillId="5" borderId="5" xfId="0" applyNumberFormat="1" applyFont="1" applyFill="1" applyBorder="1" applyAlignment="1">
      <alignment horizontal="center" vertical="center"/>
    </xf>
    <xf numFmtId="9" fontId="1" fillId="5" borderId="5" xfId="0" applyNumberFormat="1" applyFont="1" applyFill="1" applyBorder="1" applyAlignment="1">
      <alignment horizontal="center" vertical="center"/>
    </xf>
    <xf numFmtId="0" fontId="32" fillId="3" borderId="5" xfId="0" applyFont="1" applyFill="1" applyBorder="1" applyAlignment="1">
      <alignment horizontal="center" vertical="center"/>
    </xf>
    <xf numFmtId="0" fontId="21" fillId="10" borderId="5" xfId="0" applyFont="1" applyFill="1" applyBorder="1" applyAlignment="1">
      <alignment horizontal="center" vertical="center"/>
    </xf>
    <xf numFmtId="0" fontId="32" fillId="10" borderId="5" xfId="0" applyFont="1" applyFill="1" applyBorder="1" applyAlignment="1">
      <alignment horizontal="center" vertical="center"/>
    </xf>
    <xf numFmtId="0" fontId="21" fillId="14" borderId="5" xfId="0" applyFont="1" applyFill="1" applyBorder="1" applyAlignment="1">
      <alignment horizontal="center" vertical="center"/>
    </xf>
    <xf numFmtId="0" fontId="32" fillId="14" borderId="5" xfId="0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32" fillId="8" borderId="5" xfId="0" applyFont="1" applyFill="1" applyBorder="1" applyAlignment="1">
      <alignment horizontal="center" vertical="center"/>
    </xf>
    <xf numFmtId="0" fontId="21" fillId="19" borderId="5" xfId="0" applyFont="1" applyFill="1" applyBorder="1" applyAlignment="1">
      <alignment horizontal="center" vertical="center"/>
    </xf>
    <xf numFmtId="0" fontId="32" fillId="19" borderId="5" xfId="0" applyFont="1" applyFill="1" applyBorder="1" applyAlignment="1">
      <alignment horizontal="center" vertical="center"/>
    </xf>
    <xf numFmtId="164" fontId="33" fillId="3" borderId="5" xfId="0" applyNumberFormat="1" applyFont="1" applyFill="1" applyBorder="1" applyAlignment="1">
      <alignment horizontal="center" vertical="center"/>
    </xf>
    <xf numFmtId="0" fontId="34" fillId="3" borderId="5" xfId="0" applyFont="1" applyFill="1" applyBorder="1" applyAlignment="1">
      <alignment horizontal="center" vertical="center"/>
    </xf>
    <xf numFmtId="164" fontId="33" fillId="5" borderId="5" xfId="0" applyNumberFormat="1" applyFont="1" applyFill="1" applyBorder="1" applyAlignment="1">
      <alignment horizontal="center" vertical="center"/>
    </xf>
    <xf numFmtId="0" fontId="34" fillId="5" borderId="5" xfId="0" applyFont="1" applyFill="1" applyBorder="1" applyAlignment="1">
      <alignment horizontal="center" vertical="center"/>
    </xf>
    <xf numFmtId="0" fontId="35" fillId="0" borderId="0" xfId="0" applyFont="1"/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/>
    </xf>
    <xf numFmtId="0" fontId="10" fillId="8" borderId="6" xfId="0" applyFont="1" applyFill="1" applyBorder="1" applyAlignment="1">
      <alignment horizontal="left" vertical="center" wrapText="1"/>
    </xf>
    <xf numFmtId="0" fontId="3" fillId="0" borderId="7" xfId="0" applyFont="1" applyBorder="1"/>
    <xf numFmtId="0" fontId="3" fillId="0" borderId="8" xfId="0" applyFont="1" applyBorder="1"/>
    <xf numFmtId="0" fontId="10" fillId="10" borderId="6" xfId="0" applyFont="1" applyFill="1" applyBorder="1" applyAlignment="1">
      <alignment horizontal="left" vertical="center" wrapText="1"/>
    </xf>
    <xf numFmtId="0" fontId="10" fillId="12" borderId="6" xfId="0" applyFont="1" applyFill="1" applyBorder="1" applyAlignment="1">
      <alignment horizontal="left" vertical="center" wrapText="1"/>
    </xf>
    <xf numFmtId="0" fontId="10" fillId="14" borderId="6" xfId="0" applyFont="1" applyFill="1" applyBorder="1" applyAlignment="1">
      <alignment horizontal="left" vertical="center" wrapText="1"/>
    </xf>
    <xf numFmtId="0" fontId="13" fillId="15" borderId="2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13" fillId="15" borderId="2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3" fillId="0" borderId="16" xfId="0" applyFont="1" applyBorder="1"/>
    <xf numFmtId="164" fontId="19" fillId="5" borderId="11" xfId="0" applyNumberFormat="1" applyFont="1" applyFill="1" applyBorder="1" applyAlignment="1">
      <alignment horizontal="center" vertical="center"/>
    </xf>
    <xf numFmtId="0" fontId="3" fillId="0" borderId="14" xfId="0" applyFont="1" applyBorder="1"/>
    <xf numFmtId="0" fontId="3" fillId="0" borderId="17" xfId="0" applyFont="1" applyBorder="1"/>
    <xf numFmtId="0" fontId="9" fillId="5" borderId="11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left" vertical="center" wrapText="1"/>
    </xf>
    <xf numFmtId="0" fontId="3" fillId="0" borderId="15" xfId="0" applyFont="1" applyBorder="1"/>
    <xf numFmtId="0" fontId="3" fillId="0" borderId="18" xfId="0" applyFont="1" applyBorder="1"/>
    <xf numFmtId="0" fontId="24" fillId="3" borderId="2" xfId="0" applyFont="1" applyFill="1" applyBorder="1" applyAlignment="1">
      <alignment horizontal="left" vertical="center" wrapText="1"/>
    </xf>
    <xf numFmtId="0" fontId="24" fillId="3" borderId="2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left" vertical="center"/>
    </xf>
    <xf numFmtId="0" fontId="28" fillId="2" borderId="2" xfId="0" applyFont="1" applyFill="1" applyBorder="1" applyAlignment="1">
      <alignment horizontal="left" vertical="center"/>
    </xf>
    <xf numFmtId="164" fontId="29" fillId="2" borderId="19" xfId="0" applyNumberFormat="1" applyFont="1" applyFill="1" applyBorder="1" applyAlignment="1">
      <alignment horizontal="center" vertical="center"/>
    </xf>
    <xf numFmtId="0" fontId="3" fillId="0" borderId="20" xfId="0" applyFont="1" applyBorder="1"/>
    <xf numFmtId="0" fontId="3" fillId="0" borderId="21" xfId="0" applyFont="1" applyBorder="1"/>
    <xf numFmtId="0" fontId="27" fillId="2" borderId="19" xfId="0" applyFont="1" applyFill="1" applyBorder="1" applyAlignment="1">
      <alignment horizontal="center" vertical="center"/>
    </xf>
    <xf numFmtId="0" fontId="30" fillId="2" borderId="19" xfId="0" applyFont="1" applyFill="1" applyBorder="1" applyAlignment="1">
      <alignment horizontal="center" vertical="center"/>
    </xf>
    <xf numFmtId="0" fontId="31" fillId="2" borderId="19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 wrapText="1"/>
    </xf>
    <xf numFmtId="0" fontId="3" fillId="0" borderId="22" xfId="0" applyFont="1" applyBorder="1"/>
    <xf numFmtId="0" fontId="22" fillId="14" borderId="6" xfId="0" applyFont="1" applyFill="1" applyBorder="1" applyAlignment="1">
      <alignment horizontal="left" vertical="center" wrapText="1"/>
    </xf>
    <xf numFmtId="0" fontId="22" fillId="8" borderId="6" xfId="0" applyFont="1" applyFill="1" applyBorder="1" applyAlignment="1">
      <alignment horizontal="left" vertical="center" wrapText="1"/>
    </xf>
    <xf numFmtId="0" fontId="22" fillId="3" borderId="6" xfId="0" applyFont="1" applyFill="1" applyBorder="1" applyAlignment="1">
      <alignment horizontal="left" vertical="center" wrapText="1"/>
    </xf>
    <xf numFmtId="0" fontId="22" fillId="5" borderId="6" xfId="0" applyFont="1" applyFill="1" applyBorder="1" applyAlignment="1">
      <alignment horizontal="left" vertical="center" wrapText="1"/>
    </xf>
    <xf numFmtId="0" fontId="22" fillId="10" borderId="6" xfId="0" applyFont="1" applyFill="1" applyBorder="1" applyAlignment="1">
      <alignment horizontal="left" vertical="center" wrapText="1"/>
    </xf>
    <xf numFmtId="0" fontId="22" fillId="19" borderId="6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0" fontId="6" fillId="15" borderId="19" xfId="0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10">
    <dxf>
      <fill>
        <patternFill patternType="solid">
          <fgColor rgb="FFFCE4E4"/>
          <bgColor rgb="FFFCE4E4"/>
        </patternFill>
      </fill>
    </dxf>
    <dxf>
      <fill>
        <patternFill patternType="solid">
          <fgColor rgb="FFFFF3E0"/>
          <bgColor rgb="FFFFF3E0"/>
        </patternFill>
      </fill>
    </dxf>
    <dxf>
      <fill>
        <patternFill patternType="solid">
          <fgColor rgb="FFE8F5E9"/>
          <bgColor rgb="FFE8F5E9"/>
        </patternFill>
      </fill>
    </dxf>
    <dxf>
      <fill>
        <patternFill patternType="solid">
          <fgColor rgb="FFE8F5E9"/>
          <bgColor rgb="FFE8F5E9"/>
        </patternFill>
      </fill>
    </dxf>
    <dxf>
      <fill>
        <patternFill patternType="solid">
          <fgColor rgb="FFFFF3E0"/>
          <bgColor rgb="FFFFF3E0"/>
        </patternFill>
      </fill>
    </dxf>
    <dxf>
      <fill>
        <patternFill patternType="solid">
          <fgColor rgb="FFFCE4E4"/>
          <bgColor rgb="FFFCE4E4"/>
        </patternFill>
      </fill>
    </dxf>
    <dxf>
      <fill>
        <patternFill patternType="solid">
          <fgColor rgb="FFE8F5E9"/>
          <bgColor rgb="FFE8F5E9"/>
        </patternFill>
      </fill>
    </dxf>
    <dxf>
      <fill>
        <patternFill patternType="solid">
          <fgColor rgb="FFE8F5E9"/>
          <bgColor rgb="FFE8F5E9"/>
        </patternFill>
      </fill>
    </dxf>
    <dxf>
      <fill>
        <patternFill patternType="solid">
          <fgColor rgb="FFFFF3E0"/>
          <bgColor rgb="FFFFF3E0"/>
        </patternFill>
      </fill>
    </dxf>
    <dxf>
      <fill>
        <patternFill patternType="solid">
          <fgColor rgb="FFFCE4E4"/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B3A5C"/>
  </sheetPr>
  <dimension ref="A1:L1000"/>
  <sheetViews>
    <sheetView showGridLines="0" topLeftCell="A8" workbookViewId="0"/>
  </sheetViews>
  <sheetFormatPr baseColWidth="10" defaultColWidth="14.5" defaultRowHeight="15" customHeight="1" x14ac:dyDescent="0.2"/>
  <cols>
    <col min="1" max="1" width="2" customWidth="1"/>
    <col min="2" max="2" width="5" customWidth="1"/>
    <col min="3" max="11" width="18" customWidth="1"/>
    <col min="12" max="12" width="2" customWidth="1"/>
    <col min="13" max="26" width="8.6640625" customWidth="1"/>
  </cols>
  <sheetData>
    <row r="1" spans="1:12" ht="7.5" customHeight="1" x14ac:dyDescent="0.2"/>
    <row r="2" spans="1:12" ht="69.75" customHeight="1" x14ac:dyDescent="0.35">
      <c r="A2" s="1"/>
      <c r="B2" s="65" t="s">
        <v>0</v>
      </c>
      <c r="C2" s="66"/>
      <c r="D2" s="66"/>
      <c r="E2" s="66"/>
      <c r="F2" s="66"/>
      <c r="G2" s="66"/>
      <c r="H2" s="66"/>
      <c r="I2" s="66"/>
      <c r="J2" s="66"/>
      <c r="K2" s="67"/>
      <c r="L2" s="1"/>
    </row>
    <row r="3" spans="1:12" ht="34.5" customHeight="1" x14ac:dyDescent="0.2">
      <c r="A3" s="1"/>
      <c r="B3" s="68" t="s">
        <v>1</v>
      </c>
      <c r="C3" s="66"/>
      <c r="D3" s="66"/>
      <c r="E3" s="66"/>
      <c r="F3" s="66"/>
      <c r="G3" s="66"/>
      <c r="H3" s="66"/>
      <c r="I3" s="66"/>
      <c r="J3" s="66"/>
      <c r="K3" s="67"/>
      <c r="L3" s="1"/>
    </row>
    <row r="5" spans="1:12" ht="24.75" customHeight="1" x14ac:dyDescent="0.2">
      <c r="B5" s="69" t="s">
        <v>2</v>
      </c>
      <c r="C5" s="66"/>
      <c r="D5" s="66"/>
      <c r="E5" s="66"/>
      <c r="F5" s="66"/>
      <c r="G5" s="66"/>
      <c r="H5" s="66"/>
      <c r="I5" s="66"/>
      <c r="J5" s="66"/>
      <c r="K5" s="67"/>
    </row>
    <row r="6" spans="1:12" ht="4.5" customHeight="1" x14ac:dyDescent="0.2">
      <c r="B6" s="2"/>
      <c r="C6" s="2"/>
      <c r="D6" s="2"/>
      <c r="E6" s="2"/>
      <c r="F6" s="2"/>
      <c r="G6" s="2"/>
      <c r="H6" s="2"/>
      <c r="I6" s="2"/>
      <c r="J6" s="2"/>
      <c r="K6" s="2"/>
    </row>
    <row r="7" spans="1:12" ht="12" customHeight="1" x14ac:dyDescent="0.2"/>
    <row r="8" spans="1:12" ht="54.75" customHeight="1" x14ac:dyDescent="0.2">
      <c r="B8" s="70" t="s">
        <v>3</v>
      </c>
      <c r="C8" s="66"/>
      <c r="D8" s="66"/>
      <c r="E8" s="66"/>
      <c r="F8" s="66"/>
      <c r="G8" s="66"/>
      <c r="H8" s="66"/>
      <c r="I8" s="66"/>
      <c r="J8" s="66"/>
      <c r="K8" s="67"/>
    </row>
    <row r="9" spans="1:12" ht="7.5" customHeight="1" x14ac:dyDescent="0.2"/>
    <row r="10" spans="1:12" ht="27.75" customHeight="1" x14ac:dyDescent="0.2">
      <c r="B10" s="71" t="s">
        <v>4</v>
      </c>
      <c r="C10" s="66"/>
      <c r="D10" s="66"/>
      <c r="E10" s="66"/>
      <c r="F10" s="66"/>
      <c r="G10" s="66"/>
      <c r="H10" s="66"/>
      <c r="I10" s="66"/>
      <c r="J10" s="66"/>
      <c r="K10" s="67"/>
    </row>
    <row r="11" spans="1:12" ht="9.75" customHeight="1" x14ac:dyDescent="0.2"/>
    <row r="12" spans="1:12" ht="31.5" customHeight="1" x14ac:dyDescent="0.2">
      <c r="B12" s="3" t="s">
        <v>5</v>
      </c>
      <c r="C12" s="72" t="s">
        <v>6</v>
      </c>
      <c r="D12" s="67"/>
      <c r="E12" s="73" t="s">
        <v>7</v>
      </c>
      <c r="F12" s="66"/>
      <c r="G12" s="66"/>
      <c r="H12" s="66"/>
      <c r="I12" s="66"/>
      <c r="J12" s="66"/>
      <c r="K12" s="67"/>
    </row>
    <row r="13" spans="1:12" ht="9.75" customHeight="1" x14ac:dyDescent="0.2"/>
    <row r="14" spans="1:12" ht="9.75" customHeight="1" x14ac:dyDescent="0.2"/>
    <row r="15" spans="1:12" ht="31.5" customHeight="1" x14ac:dyDescent="0.2">
      <c r="B15" s="4" t="s">
        <v>8</v>
      </c>
      <c r="C15" s="83" t="s">
        <v>9</v>
      </c>
      <c r="D15" s="67"/>
      <c r="E15" s="84" t="s">
        <v>10</v>
      </c>
      <c r="F15" s="66"/>
      <c r="G15" s="66"/>
      <c r="H15" s="66"/>
      <c r="I15" s="66"/>
      <c r="J15" s="66"/>
      <c r="K15" s="67"/>
    </row>
    <row r="16" spans="1:12" ht="9.75" customHeight="1" x14ac:dyDescent="0.2"/>
    <row r="17" spans="2:11" ht="9.75" customHeight="1" x14ac:dyDescent="0.2"/>
    <row r="18" spans="2:11" ht="31.5" customHeight="1" x14ac:dyDescent="0.2">
      <c r="B18" s="3" t="s">
        <v>11</v>
      </c>
      <c r="C18" s="72" t="s">
        <v>12</v>
      </c>
      <c r="D18" s="67"/>
      <c r="E18" s="73" t="s">
        <v>13</v>
      </c>
      <c r="F18" s="66"/>
      <c r="G18" s="66"/>
      <c r="H18" s="66"/>
      <c r="I18" s="66"/>
      <c r="J18" s="66"/>
      <c r="K18" s="67"/>
    </row>
    <row r="19" spans="2:11" ht="9.75" customHeight="1" x14ac:dyDescent="0.2"/>
    <row r="20" spans="2:11" ht="9.75" customHeight="1" x14ac:dyDescent="0.2"/>
    <row r="21" spans="2:11" ht="31.5" customHeight="1" x14ac:dyDescent="0.2">
      <c r="B21" s="4" t="s">
        <v>14</v>
      </c>
      <c r="C21" s="83" t="s">
        <v>15</v>
      </c>
      <c r="D21" s="67"/>
      <c r="E21" s="84" t="s">
        <v>16</v>
      </c>
      <c r="F21" s="66"/>
      <c r="G21" s="66"/>
      <c r="H21" s="66"/>
      <c r="I21" s="66"/>
      <c r="J21" s="66"/>
      <c r="K21" s="67"/>
    </row>
    <row r="22" spans="2:11" ht="9.75" customHeight="1" x14ac:dyDescent="0.2"/>
    <row r="23" spans="2:11" ht="9.75" customHeight="1" x14ac:dyDescent="0.2"/>
    <row r="24" spans="2:11" ht="31.5" customHeight="1" x14ac:dyDescent="0.2">
      <c r="B24" s="3" t="s">
        <v>17</v>
      </c>
      <c r="C24" s="72" t="s">
        <v>18</v>
      </c>
      <c r="D24" s="67"/>
      <c r="E24" s="73" t="s">
        <v>19</v>
      </c>
      <c r="F24" s="66"/>
      <c r="G24" s="66"/>
      <c r="H24" s="66"/>
      <c r="I24" s="66"/>
      <c r="J24" s="66"/>
      <c r="K24" s="67"/>
    </row>
    <row r="25" spans="2:11" ht="9.75" customHeight="1" x14ac:dyDescent="0.2"/>
    <row r="26" spans="2:11" ht="9.75" customHeight="1" x14ac:dyDescent="0.2"/>
    <row r="27" spans="2:11" ht="27.75" customHeight="1" x14ac:dyDescent="0.2">
      <c r="B27" s="74" t="s">
        <v>20</v>
      </c>
      <c r="C27" s="66"/>
      <c r="D27" s="66"/>
      <c r="E27" s="66"/>
      <c r="F27" s="66"/>
      <c r="G27" s="66"/>
      <c r="H27" s="66"/>
      <c r="I27" s="66"/>
      <c r="J27" s="66"/>
      <c r="K27" s="67"/>
    </row>
    <row r="28" spans="2:11" ht="27.75" customHeight="1" x14ac:dyDescent="0.2">
      <c r="B28" s="5" t="s">
        <v>5</v>
      </c>
      <c r="C28" s="6" t="s">
        <v>21</v>
      </c>
      <c r="D28" s="75" t="s">
        <v>22</v>
      </c>
      <c r="E28" s="76"/>
      <c r="F28" s="76"/>
      <c r="G28" s="76"/>
      <c r="H28" s="76"/>
      <c r="I28" s="76"/>
      <c r="J28" s="76"/>
      <c r="K28" s="77"/>
    </row>
    <row r="29" spans="2:11" ht="27.75" customHeight="1" x14ac:dyDescent="0.2">
      <c r="B29" s="7" t="s">
        <v>8</v>
      </c>
      <c r="C29" s="8" t="s">
        <v>23</v>
      </c>
      <c r="D29" s="78" t="s">
        <v>24</v>
      </c>
      <c r="E29" s="76"/>
      <c r="F29" s="76"/>
      <c r="G29" s="76"/>
      <c r="H29" s="76"/>
      <c r="I29" s="76"/>
      <c r="J29" s="76"/>
      <c r="K29" s="77"/>
    </row>
    <row r="30" spans="2:11" ht="27.75" customHeight="1" x14ac:dyDescent="0.2">
      <c r="B30" s="9" t="s">
        <v>11</v>
      </c>
      <c r="C30" s="10" t="s">
        <v>25</v>
      </c>
      <c r="D30" s="79" t="s">
        <v>26</v>
      </c>
      <c r="E30" s="76"/>
      <c r="F30" s="76"/>
      <c r="G30" s="76"/>
      <c r="H30" s="76"/>
      <c r="I30" s="76"/>
      <c r="J30" s="76"/>
      <c r="K30" s="77"/>
    </row>
    <row r="31" spans="2:11" ht="27.75" customHeight="1" x14ac:dyDescent="0.2">
      <c r="B31" s="11" t="s">
        <v>14</v>
      </c>
      <c r="C31" s="12" t="s">
        <v>27</v>
      </c>
      <c r="D31" s="80" t="s">
        <v>28</v>
      </c>
      <c r="E31" s="76"/>
      <c r="F31" s="76"/>
      <c r="G31" s="76"/>
      <c r="H31" s="76"/>
      <c r="I31" s="76"/>
      <c r="J31" s="76"/>
      <c r="K31" s="77"/>
    </row>
    <row r="32" spans="2:11" ht="15.75" customHeight="1" x14ac:dyDescent="0.2"/>
    <row r="33" spans="1:12" ht="9.75" customHeight="1" x14ac:dyDescent="0.2"/>
    <row r="34" spans="1:12" ht="45" customHeight="1" x14ac:dyDescent="0.2">
      <c r="B34" s="81" t="s">
        <v>29</v>
      </c>
      <c r="C34" s="66"/>
      <c r="D34" s="66"/>
      <c r="E34" s="66"/>
      <c r="F34" s="66"/>
      <c r="G34" s="66"/>
      <c r="H34" s="66"/>
      <c r="I34" s="66"/>
      <c r="J34" s="66"/>
      <c r="K34" s="67"/>
    </row>
    <row r="35" spans="1:12" ht="15.75" customHeight="1" x14ac:dyDescent="0.2"/>
    <row r="36" spans="1:12" ht="21.75" customHeight="1" x14ac:dyDescent="0.2">
      <c r="A36" s="1"/>
      <c r="B36" s="82" t="s">
        <v>30</v>
      </c>
      <c r="C36" s="66"/>
      <c r="D36" s="66"/>
      <c r="E36" s="66"/>
      <c r="F36" s="66"/>
      <c r="G36" s="66"/>
      <c r="H36" s="66"/>
      <c r="I36" s="66"/>
      <c r="J36" s="66"/>
      <c r="K36" s="67"/>
      <c r="L36" s="1"/>
    </row>
    <row r="37" spans="1:12" ht="15.75" customHeight="1" x14ac:dyDescent="0.2"/>
    <row r="38" spans="1:12" ht="15.75" customHeight="1" x14ac:dyDescent="0.2"/>
    <row r="39" spans="1:12" ht="15.75" customHeight="1" x14ac:dyDescent="0.2"/>
    <row r="40" spans="1:12" ht="15.75" customHeight="1" x14ac:dyDescent="0.2"/>
    <row r="41" spans="1:12" ht="15.75" customHeight="1" x14ac:dyDescent="0.2"/>
    <row r="42" spans="1:12" ht="15.75" customHeight="1" x14ac:dyDescent="0.2"/>
    <row r="43" spans="1:12" ht="15.75" customHeight="1" x14ac:dyDescent="0.2"/>
    <row r="44" spans="1:12" ht="15.75" customHeight="1" x14ac:dyDescent="0.2"/>
    <row r="45" spans="1:12" ht="15.75" customHeight="1" x14ac:dyDescent="0.2"/>
    <row r="46" spans="1:12" ht="15.75" customHeight="1" x14ac:dyDescent="0.2"/>
    <row r="47" spans="1:12" ht="15.75" customHeight="1" x14ac:dyDescent="0.2"/>
    <row r="48" spans="1:12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2">
    <mergeCell ref="D29:K29"/>
    <mergeCell ref="D30:K30"/>
    <mergeCell ref="D31:K31"/>
    <mergeCell ref="B34:K34"/>
    <mergeCell ref="B36:K36"/>
    <mergeCell ref="C12:D12"/>
    <mergeCell ref="E12:K12"/>
    <mergeCell ref="E24:K24"/>
    <mergeCell ref="B27:K27"/>
    <mergeCell ref="D28:K28"/>
    <mergeCell ref="C15:D15"/>
    <mergeCell ref="E15:K15"/>
    <mergeCell ref="C18:D18"/>
    <mergeCell ref="E18:K18"/>
    <mergeCell ref="C21:D21"/>
    <mergeCell ref="E21:K21"/>
    <mergeCell ref="C24:D24"/>
    <mergeCell ref="B2:K2"/>
    <mergeCell ref="B3:K3"/>
    <mergeCell ref="B5:K5"/>
    <mergeCell ref="B8:K8"/>
    <mergeCell ref="B10:K10"/>
  </mergeCells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A9D8F"/>
  </sheetPr>
  <dimension ref="A1:O1000"/>
  <sheetViews>
    <sheetView showGridLines="0" tabSelected="1" workbookViewId="0">
      <pane ySplit="9" topLeftCell="A25" activePane="bottomLeft" state="frozen"/>
      <selection pane="bottomLeft" activeCell="C34" sqref="C34:C36"/>
    </sheetView>
  </sheetViews>
  <sheetFormatPr baseColWidth="10" defaultColWidth="14.5" defaultRowHeight="15" customHeight="1" x14ac:dyDescent="0.2"/>
  <cols>
    <col min="1" max="1" width="28" customWidth="1"/>
    <col min="2" max="2" width="55" customWidth="1"/>
    <col min="3" max="3" width="12" customWidth="1"/>
    <col min="4" max="4" width="22" customWidth="1"/>
    <col min="5" max="6" width="30" customWidth="1"/>
    <col min="7" max="7" width="16" customWidth="1"/>
    <col min="8" max="8" width="18" customWidth="1"/>
    <col min="9" max="9" width="42" customWidth="1"/>
    <col min="10" max="10" width="2" customWidth="1"/>
    <col min="11" max="11" width="28" customWidth="1"/>
    <col min="12" max="12" width="12" customWidth="1"/>
    <col min="13" max="13" width="14" customWidth="1"/>
    <col min="14" max="14" width="35" customWidth="1"/>
    <col min="15" max="15" width="40" customWidth="1"/>
    <col min="16" max="26" width="8.6640625" customWidth="1"/>
  </cols>
  <sheetData>
    <row r="1" spans="1:15" ht="7.5" customHeight="1" x14ac:dyDescent="0.2"/>
    <row r="2" spans="1:15" ht="49.5" customHeight="1" x14ac:dyDescent="0.2">
      <c r="A2" s="85" t="s">
        <v>31</v>
      </c>
      <c r="B2" s="66"/>
      <c r="C2" s="66"/>
      <c r="D2" s="66"/>
      <c r="E2" s="66"/>
      <c r="F2" s="66"/>
      <c r="G2" s="66"/>
      <c r="H2" s="66"/>
      <c r="I2" s="67"/>
    </row>
    <row r="3" spans="1:15" ht="30" customHeight="1" x14ac:dyDescent="0.2">
      <c r="A3" s="86" t="s">
        <v>32</v>
      </c>
      <c r="B3" s="66"/>
      <c r="C3" s="66"/>
      <c r="D3" s="66"/>
      <c r="E3" s="66"/>
      <c r="F3" s="66"/>
      <c r="G3" s="66"/>
      <c r="H3" s="66"/>
      <c r="I3" s="67"/>
    </row>
    <row r="4" spans="1:15" ht="7.5" customHeight="1" x14ac:dyDescent="0.2"/>
    <row r="5" spans="1:15" ht="21.75" customHeight="1" x14ac:dyDescent="0.2">
      <c r="A5" s="87" t="s">
        <v>33</v>
      </c>
      <c r="B5" s="66"/>
      <c r="C5" s="66"/>
      <c r="D5" s="66"/>
      <c r="E5" s="66"/>
      <c r="F5" s="66"/>
      <c r="G5" s="66"/>
      <c r="H5" s="66"/>
      <c r="I5" s="67"/>
    </row>
    <row r="6" spans="1:15" ht="7.5" customHeight="1" x14ac:dyDescent="0.2"/>
    <row r="7" spans="1:15" ht="19.5" customHeight="1" x14ac:dyDescent="0.2">
      <c r="A7" s="88" t="s">
        <v>34</v>
      </c>
      <c r="B7" s="66"/>
      <c r="C7" s="66"/>
      <c r="D7" s="66"/>
      <c r="E7" s="66"/>
      <c r="F7" s="66"/>
      <c r="G7" s="66"/>
      <c r="H7" s="66"/>
      <c r="I7" s="67"/>
    </row>
    <row r="8" spans="1:15" ht="7.5" customHeight="1" x14ac:dyDescent="0.2"/>
    <row r="9" spans="1:15" ht="34.5" customHeight="1" x14ac:dyDescent="0.2">
      <c r="A9" s="13" t="s">
        <v>35</v>
      </c>
      <c r="B9" s="13" t="s">
        <v>36</v>
      </c>
      <c r="C9" s="13" t="s">
        <v>37</v>
      </c>
      <c r="D9" s="13" t="s">
        <v>38</v>
      </c>
      <c r="E9" s="13" t="s">
        <v>39</v>
      </c>
      <c r="F9" s="13" t="s">
        <v>40</v>
      </c>
      <c r="G9" s="13" t="s">
        <v>41</v>
      </c>
      <c r="H9" s="13" t="s">
        <v>42</v>
      </c>
      <c r="I9" s="13" t="s">
        <v>43</v>
      </c>
      <c r="K9" s="89" t="s">
        <v>44</v>
      </c>
      <c r="L9" s="66"/>
      <c r="M9" s="66"/>
      <c r="N9" s="66"/>
      <c r="O9" s="67"/>
    </row>
    <row r="10" spans="1:15" ht="34.5" customHeight="1" x14ac:dyDescent="0.2">
      <c r="A10" s="90" t="s">
        <v>45</v>
      </c>
      <c r="B10" s="14" t="s">
        <v>46</v>
      </c>
      <c r="C10" s="15"/>
      <c r="D10" s="16" t="str">
        <f t="shared" ref="D10:D12" si="0">IF(C10="","—",IF(C10=1,"1 · Inicial",IF(C10=2,"2 · Incipiente",IF(C10=3,"3 · Avanzado","4 · Consolidado"))))</f>
        <v>—</v>
      </c>
      <c r="E10" s="17"/>
      <c r="F10" s="17"/>
      <c r="G10" s="93" t="str">
        <f>IFERROR(AVERAGE(C10:C12),"")</f>
        <v/>
      </c>
      <c r="H10" s="96" t="str">
        <f>IF(ISNUMBER(G10),IF(G10&lt;2,"🔴 Crítico",IF(G10&lt;3,"🟡 En desarrollo","🟢 Avanzado")),"—")</f>
        <v>—</v>
      </c>
      <c r="I10" s="98" t="s">
        <v>47</v>
      </c>
      <c r="K10" s="18" t="s">
        <v>35</v>
      </c>
      <c r="L10" s="18" t="s">
        <v>48</v>
      </c>
      <c r="M10" s="18" t="s">
        <v>42</v>
      </c>
      <c r="N10" s="18" t="s">
        <v>49</v>
      </c>
      <c r="O10" s="18" t="s">
        <v>50</v>
      </c>
    </row>
    <row r="11" spans="1:15" ht="31.5" customHeight="1" x14ac:dyDescent="0.2">
      <c r="A11" s="91"/>
      <c r="B11" s="19" t="s">
        <v>51</v>
      </c>
      <c r="C11" s="15"/>
      <c r="D11" s="20" t="str">
        <f t="shared" si="0"/>
        <v>—</v>
      </c>
      <c r="E11" s="21"/>
      <c r="F11" s="21"/>
      <c r="G11" s="94"/>
      <c r="H11" s="94"/>
      <c r="I11" s="99"/>
      <c r="K11" s="14" t="s">
        <v>45</v>
      </c>
      <c r="L11" s="22" t="str">
        <f>G10</f>
        <v/>
      </c>
      <c r="M11" s="23" t="str">
        <f>IF(ISNUMBER(G10),IF(G10&lt;2,"🔴 Crítico",IF(G10&lt;3,"🟡 Incipiente","🟢 Avanzado")),"—")</f>
        <v>—</v>
      </c>
      <c r="N11" s="24" t="s">
        <v>52</v>
      </c>
      <c r="O11" s="25" t="s">
        <v>53</v>
      </c>
    </row>
    <row r="12" spans="1:15" ht="31.5" customHeight="1" x14ac:dyDescent="0.2">
      <c r="A12" s="92"/>
      <c r="B12" s="14" t="s">
        <v>54</v>
      </c>
      <c r="C12" s="15"/>
      <c r="D12" s="16" t="str">
        <f t="shared" si="0"/>
        <v>—</v>
      </c>
      <c r="E12" s="17"/>
      <c r="F12" s="17"/>
      <c r="G12" s="95"/>
      <c r="H12" s="95"/>
      <c r="I12" s="100"/>
      <c r="K12" s="26" t="s">
        <v>55</v>
      </c>
      <c r="L12" s="27" t="str">
        <f>G14</f>
        <v/>
      </c>
      <c r="M12" s="28" t="str">
        <f>IF(ISNUMBER(G14),IF(G14&lt;2,"🔴 Crítico",IF(G14&lt;3,"🟡 Incipiente","🟢 Avanzado")),"—")</f>
        <v>—</v>
      </c>
      <c r="N12" s="29" t="s">
        <v>56</v>
      </c>
      <c r="O12" s="30" t="s">
        <v>57</v>
      </c>
    </row>
    <row r="13" spans="1:15" ht="31.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K13" s="14" t="s">
        <v>58</v>
      </c>
      <c r="L13" s="22" t="str">
        <f>G18</f>
        <v/>
      </c>
      <c r="M13" s="23" t="str">
        <f>IF(ISNUMBER(G18),IF(G18&lt;2,"🔴 Crítico",IF(G18&lt;3,"🟡 Incipiente","🟢 Avanzado")),"—")</f>
        <v>—</v>
      </c>
      <c r="N13" s="24" t="s">
        <v>59</v>
      </c>
      <c r="O13" s="25" t="s">
        <v>60</v>
      </c>
    </row>
    <row r="14" spans="1:15" ht="31.5" customHeight="1" x14ac:dyDescent="0.2">
      <c r="A14" s="90" t="s">
        <v>55</v>
      </c>
      <c r="B14" s="26" t="s">
        <v>61</v>
      </c>
      <c r="C14" s="15"/>
      <c r="D14" s="31" t="str">
        <f t="shared" ref="D14:D16" si="1">IF(C14="","—",IF(C14=1,"1 · Inicial",IF(C14=2,"2 · Incipiente",IF(C14=3,"3 · Avanzado","4 · Consolidado"))))</f>
        <v>—</v>
      </c>
      <c r="E14" s="32"/>
      <c r="F14" s="32"/>
      <c r="G14" s="93" t="str">
        <f>IFERROR(AVERAGE(C14:C16),"")</f>
        <v/>
      </c>
      <c r="H14" s="96" t="str">
        <f>IF(ISNUMBER(G14),IF(G14&lt;2,"🔴 Crítico",IF(G14&lt;3,"🟡 En desarrollo","🟢 Avanzado")),"—")</f>
        <v>—</v>
      </c>
      <c r="I14" s="98" t="s">
        <v>62</v>
      </c>
      <c r="K14" s="26" t="s">
        <v>63</v>
      </c>
      <c r="L14" s="27" t="str">
        <f>G22</f>
        <v/>
      </c>
      <c r="M14" s="28" t="str">
        <f>IF(ISNUMBER(G22),IF(G22&lt;2,"🔴 Crítico",IF(G22&lt;3,"🟡 Incipiente","🟢 Avanzado")),"—")</f>
        <v>—</v>
      </c>
      <c r="N14" s="29" t="s">
        <v>64</v>
      </c>
      <c r="O14" s="30" t="s">
        <v>65</v>
      </c>
    </row>
    <row r="15" spans="1:15" ht="31.5" customHeight="1" x14ac:dyDescent="0.2">
      <c r="A15" s="91"/>
      <c r="B15" s="33" t="s">
        <v>66</v>
      </c>
      <c r="C15" s="15"/>
      <c r="D15" s="34" t="str">
        <f t="shared" si="1"/>
        <v>—</v>
      </c>
      <c r="E15" s="35"/>
      <c r="F15" s="35"/>
      <c r="G15" s="94"/>
      <c r="H15" s="94"/>
      <c r="I15" s="99"/>
      <c r="K15" s="14" t="s">
        <v>67</v>
      </c>
      <c r="L15" s="22" t="str">
        <f>G26</f>
        <v/>
      </c>
      <c r="M15" s="23" t="str">
        <f>IF(ISNUMBER(G26),IF(G26&lt;2,"🔴 Crítico",IF(G26&lt;3,"🟡 Incipiente","🟢 Avanzado")),"—")</f>
        <v>—</v>
      </c>
      <c r="N15" s="24" t="s">
        <v>68</v>
      </c>
      <c r="O15" s="25" t="s">
        <v>69</v>
      </c>
    </row>
    <row r="16" spans="1:15" ht="31.5" customHeight="1" x14ac:dyDescent="0.2">
      <c r="A16" s="92"/>
      <c r="B16" s="26" t="s">
        <v>70</v>
      </c>
      <c r="C16" s="15"/>
      <c r="D16" s="31" t="str">
        <f t="shared" si="1"/>
        <v>—</v>
      </c>
      <c r="E16" s="32"/>
      <c r="F16" s="32"/>
      <c r="G16" s="95"/>
      <c r="H16" s="95"/>
      <c r="I16" s="100"/>
      <c r="K16" s="26" t="s">
        <v>71</v>
      </c>
      <c r="L16" s="27" t="str">
        <f>G30</f>
        <v/>
      </c>
      <c r="M16" s="28" t="str">
        <f>IF(ISNUMBER(G30),IF(G30&lt;2,"🔴 Crítico",IF(G30&lt;3,"🟡 Incipiente","🟢 Avanzado")),"—")</f>
        <v>—</v>
      </c>
      <c r="N16" s="29" t="s">
        <v>72</v>
      </c>
      <c r="O16" s="30" t="s">
        <v>73</v>
      </c>
    </row>
    <row r="17" spans="1:15" ht="31.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K17" s="14" t="s">
        <v>74</v>
      </c>
      <c r="L17" s="22" t="str">
        <f>G34</f>
        <v/>
      </c>
      <c r="M17" s="23" t="str">
        <f>IF(ISNUMBER(G34),IF(G34&lt;2,"🔴 Crítico",IF(G34&lt;3,"🟡 Incipiente","🟢 Avanzado")),"—")</f>
        <v>—</v>
      </c>
      <c r="N17" s="24" t="s">
        <v>75</v>
      </c>
      <c r="O17" s="25" t="s">
        <v>76</v>
      </c>
    </row>
    <row r="18" spans="1:15" ht="37.5" customHeight="1" x14ac:dyDescent="0.2">
      <c r="A18" s="90" t="s">
        <v>58</v>
      </c>
      <c r="B18" s="14" t="s">
        <v>77</v>
      </c>
      <c r="C18" s="15"/>
      <c r="D18" s="16" t="str">
        <f t="shared" ref="D18:D20" si="2">IF(C18="","—",IF(C18=1,"1 · Inicial",IF(C18=2,"2 · Incipiente",IF(C18=3,"3 · Avanzado","4 · Consolidado"))))</f>
        <v>—</v>
      </c>
      <c r="E18" s="17"/>
      <c r="F18" s="17"/>
      <c r="G18" s="93" t="str">
        <f>IFERROR(AVERAGE(C18:C20),"")</f>
        <v/>
      </c>
      <c r="H18" s="96" t="str">
        <f>IF(ISNUMBER(G18),IF(G18&lt;2,"🔴 Crítico",IF(G18&lt;3,"🟡 En desarrollo","🟢 Avanzado")),"—")</f>
        <v>—</v>
      </c>
      <c r="I18" s="98" t="s">
        <v>78</v>
      </c>
    </row>
    <row r="19" spans="1:15" ht="37.5" customHeight="1" x14ac:dyDescent="0.2">
      <c r="A19" s="91"/>
      <c r="B19" s="19" t="s">
        <v>79</v>
      </c>
      <c r="C19" s="15"/>
      <c r="D19" s="20" t="str">
        <f t="shared" si="2"/>
        <v>—</v>
      </c>
      <c r="E19" s="21"/>
      <c r="F19" s="21"/>
      <c r="G19" s="94"/>
      <c r="H19" s="94"/>
      <c r="I19" s="99"/>
      <c r="K19" s="36" t="s">
        <v>80</v>
      </c>
      <c r="L19" s="37" t="str">
        <f>IFERROR(AVERAGE(G10,G14,G18,G22,G26,G30,G34),"—")</f>
        <v>—</v>
      </c>
      <c r="M19" s="97" t="str">
        <f>IF(ISNUMBER(L19),IF(L19&lt;2,"🔴 Crítico - Atención urgente",IF(L19&lt;3,"🟡 En desarrollo - Fortalecer sistemáticamente","🟢 Avanzado - Sostener y consolidar")),"—")</f>
        <v>—</v>
      </c>
      <c r="N19" s="76"/>
      <c r="O19" s="77"/>
    </row>
    <row r="20" spans="1:15" ht="37.5" customHeight="1" x14ac:dyDescent="0.2">
      <c r="A20" s="92"/>
      <c r="B20" s="14" t="s">
        <v>81</v>
      </c>
      <c r="C20" s="15"/>
      <c r="D20" s="16" t="str">
        <f t="shared" si="2"/>
        <v>—</v>
      </c>
      <c r="E20" s="17"/>
      <c r="F20" s="17"/>
      <c r="G20" s="95"/>
      <c r="H20" s="95"/>
      <c r="I20" s="100"/>
    </row>
    <row r="21" spans="1:15" ht="18" customHeight="1" x14ac:dyDescent="0.2">
      <c r="A21" s="82" t="s">
        <v>82</v>
      </c>
      <c r="B21" s="66"/>
      <c r="C21" s="66"/>
      <c r="D21" s="66"/>
      <c r="E21" s="66"/>
      <c r="F21" s="66"/>
      <c r="G21" s="66"/>
      <c r="H21" s="66"/>
      <c r="I21" s="67"/>
    </row>
    <row r="22" spans="1:15" ht="37.5" customHeight="1" x14ac:dyDescent="0.2">
      <c r="A22" s="90" t="s">
        <v>63</v>
      </c>
      <c r="B22" s="26" t="s">
        <v>83</v>
      </c>
      <c r="C22" s="15"/>
      <c r="D22" s="31" t="str">
        <f t="shared" ref="D22:D24" si="3">IF(C22="","—",IF(C22=1,"1 · Inicial",IF(C22=2,"2 · Incipiente",IF(C22=3,"3 · Avanzado","4 · Consolidado"))))</f>
        <v>—</v>
      </c>
      <c r="E22" s="32"/>
      <c r="F22" s="32"/>
      <c r="G22" s="93" t="str">
        <f>IFERROR(AVERAGE(C22:C24),"")</f>
        <v/>
      </c>
      <c r="H22" s="96" t="str">
        <f>IF(ISNUMBER(G22),IF(G22&lt;2,"🔴 Crítico",IF(G22&lt;3,"🟡 En desarrollo","🟢 Avanzado")),"—")</f>
        <v>—</v>
      </c>
      <c r="I22" s="98" t="s">
        <v>84</v>
      </c>
    </row>
    <row r="23" spans="1:15" ht="37.5" customHeight="1" x14ac:dyDescent="0.2">
      <c r="A23" s="91"/>
      <c r="B23" s="33" t="s">
        <v>85</v>
      </c>
      <c r="C23" s="15"/>
      <c r="D23" s="34" t="str">
        <f t="shared" si="3"/>
        <v>—</v>
      </c>
      <c r="E23" s="35"/>
      <c r="F23" s="35"/>
      <c r="G23" s="94"/>
      <c r="H23" s="94"/>
      <c r="I23" s="99"/>
    </row>
    <row r="24" spans="1:15" ht="37.5" customHeight="1" x14ac:dyDescent="0.2">
      <c r="A24" s="92"/>
      <c r="B24" s="26" t="s">
        <v>86</v>
      </c>
      <c r="C24" s="15"/>
      <c r="D24" s="31" t="str">
        <f t="shared" si="3"/>
        <v>—</v>
      </c>
      <c r="E24" s="32"/>
      <c r="F24" s="32"/>
      <c r="G24" s="95"/>
      <c r="H24" s="95"/>
      <c r="I24" s="100"/>
    </row>
    <row r="25" spans="1:15" ht="4.5" customHeight="1" x14ac:dyDescent="0.2">
      <c r="A25" s="2"/>
      <c r="B25" s="2"/>
      <c r="C25" s="2"/>
      <c r="D25" s="2"/>
      <c r="E25" s="2"/>
      <c r="F25" s="2"/>
      <c r="G25" s="2"/>
      <c r="H25" s="2"/>
      <c r="I25" s="2"/>
    </row>
    <row r="26" spans="1:15" ht="37.5" customHeight="1" x14ac:dyDescent="0.2">
      <c r="A26" s="90" t="s">
        <v>67</v>
      </c>
      <c r="B26" s="14" t="s">
        <v>87</v>
      </c>
      <c r="C26" s="15"/>
      <c r="D26" s="16" t="str">
        <f t="shared" ref="D26:D28" si="4">IF(C26="","—",IF(C26=1,"1 · Inicial",IF(C26=2,"2 · Incipiente",IF(C26=3,"3 · Avanzado","4 · Consolidado"))))</f>
        <v>—</v>
      </c>
      <c r="E26" s="17"/>
      <c r="F26" s="17"/>
      <c r="G26" s="93" t="str">
        <f>IFERROR(AVERAGE(C26:C28),"")</f>
        <v/>
      </c>
      <c r="H26" s="96" t="str">
        <f>IF(ISNUMBER(G26),IF(G26&lt;2,"🔴 Crítico",IF(G26&lt;3,"🟡 En desarrollo","🟢 Avanzado")),"—")</f>
        <v>—</v>
      </c>
      <c r="I26" s="98" t="s">
        <v>88</v>
      </c>
    </row>
    <row r="27" spans="1:15" ht="37.5" customHeight="1" x14ac:dyDescent="0.2">
      <c r="A27" s="91"/>
      <c r="B27" s="19" t="s">
        <v>89</v>
      </c>
      <c r="C27" s="15"/>
      <c r="D27" s="20" t="str">
        <f t="shared" si="4"/>
        <v>—</v>
      </c>
      <c r="E27" s="21"/>
      <c r="F27" s="21"/>
      <c r="G27" s="94"/>
      <c r="H27" s="94"/>
      <c r="I27" s="99"/>
    </row>
    <row r="28" spans="1:15" ht="37.5" customHeight="1" x14ac:dyDescent="0.2">
      <c r="A28" s="92"/>
      <c r="B28" s="14" t="s">
        <v>90</v>
      </c>
      <c r="C28" s="15"/>
      <c r="D28" s="16" t="str">
        <f t="shared" si="4"/>
        <v>—</v>
      </c>
      <c r="E28" s="17"/>
      <c r="F28" s="17"/>
      <c r="G28" s="95"/>
      <c r="H28" s="95"/>
      <c r="I28" s="100"/>
    </row>
    <row r="29" spans="1:15" ht="4.5" customHeight="1" x14ac:dyDescent="0.2">
      <c r="A29" s="2"/>
      <c r="B29" s="2"/>
      <c r="C29" s="2"/>
      <c r="D29" s="2"/>
      <c r="E29" s="2"/>
      <c r="F29" s="2"/>
      <c r="G29" s="2"/>
      <c r="H29" s="2"/>
      <c r="I29" s="2"/>
    </row>
    <row r="30" spans="1:15" ht="37.5" customHeight="1" x14ac:dyDescent="0.2">
      <c r="A30" s="90" t="s">
        <v>71</v>
      </c>
      <c r="B30" s="26" t="s">
        <v>91</v>
      </c>
      <c r="C30" s="15"/>
      <c r="D30" s="31" t="str">
        <f t="shared" ref="D30:D32" si="5">IF(C30="","—",IF(C30=1,"1 · Inicial",IF(C30=2,"2 · Incipiente",IF(C30=3,"3 · Avanzado","4 · Consolidado"))))</f>
        <v>—</v>
      </c>
      <c r="E30" s="32"/>
      <c r="F30" s="32"/>
      <c r="G30" s="93" t="str">
        <f>IFERROR(AVERAGE(C30:C32),"")</f>
        <v/>
      </c>
      <c r="H30" s="96" t="str">
        <f>IF(ISNUMBER(G30),IF(G30&lt;2,"🔴 Crítico",IF(G30&lt;3,"🟡 En desarrollo","🟢 Avanzado")),"—")</f>
        <v>—</v>
      </c>
      <c r="I30" s="98" t="s">
        <v>92</v>
      </c>
    </row>
    <row r="31" spans="1:15" ht="37.5" customHeight="1" x14ac:dyDescent="0.2">
      <c r="A31" s="91"/>
      <c r="B31" s="33" t="s">
        <v>93</v>
      </c>
      <c r="C31" s="15"/>
      <c r="D31" s="34" t="str">
        <f t="shared" si="5"/>
        <v>—</v>
      </c>
      <c r="E31" s="35"/>
      <c r="F31" s="35"/>
      <c r="G31" s="94"/>
      <c r="H31" s="94"/>
      <c r="I31" s="99"/>
    </row>
    <row r="32" spans="1:15" ht="37.5" customHeight="1" x14ac:dyDescent="0.2">
      <c r="A32" s="92"/>
      <c r="B32" s="26" t="s">
        <v>94</v>
      </c>
      <c r="C32" s="15"/>
      <c r="D32" s="31" t="str">
        <f t="shared" si="5"/>
        <v>—</v>
      </c>
      <c r="E32" s="32"/>
      <c r="F32" s="32"/>
      <c r="G32" s="95"/>
      <c r="H32" s="95"/>
      <c r="I32" s="100"/>
    </row>
    <row r="33" spans="1:9" ht="4.5" customHeight="1" x14ac:dyDescent="0.2">
      <c r="A33" s="2"/>
      <c r="B33" s="2"/>
      <c r="C33" s="2"/>
      <c r="D33" s="2"/>
      <c r="E33" s="2"/>
      <c r="F33" s="2"/>
      <c r="G33" s="2"/>
      <c r="H33" s="2"/>
      <c r="I33" s="2"/>
    </row>
    <row r="34" spans="1:9" ht="37.5" customHeight="1" x14ac:dyDescent="0.2">
      <c r="A34" s="90" t="s">
        <v>74</v>
      </c>
      <c r="B34" s="14" t="s">
        <v>95</v>
      </c>
      <c r="C34" s="15"/>
      <c r="D34" s="16" t="str">
        <f t="shared" ref="D34:D36" si="6">IF(C34="","—",IF(C34=1,"1 · Inicial",IF(C34=2,"2 · Incipiente",IF(C34=3,"3 · Avanzado","4 · Consolidado"))))</f>
        <v>—</v>
      </c>
      <c r="E34" s="17"/>
      <c r="F34" s="17"/>
      <c r="G34" s="93" t="str">
        <f>IFERROR(AVERAGE(C34:C36),"")</f>
        <v/>
      </c>
      <c r="H34" s="96" t="str">
        <f>IF(ISNUMBER(G34),IF(G34&lt;2,"🔴 Crítico",IF(G34&lt;3,"🟡 En desarrollo","🟢 Avanzado")),"—")</f>
        <v>—</v>
      </c>
      <c r="I34" s="98" t="s">
        <v>96</v>
      </c>
    </row>
    <row r="35" spans="1:9" ht="37.5" customHeight="1" x14ac:dyDescent="0.2">
      <c r="A35" s="91"/>
      <c r="B35" s="19" t="s">
        <v>97</v>
      </c>
      <c r="C35" s="15"/>
      <c r="D35" s="20" t="str">
        <f t="shared" si="6"/>
        <v>—</v>
      </c>
      <c r="E35" s="21"/>
      <c r="F35" s="21"/>
      <c r="G35" s="94"/>
      <c r="H35" s="94"/>
      <c r="I35" s="99"/>
    </row>
    <row r="36" spans="1:9" ht="37.5" customHeight="1" x14ac:dyDescent="0.2">
      <c r="A36" s="92"/>
      <c r="B36" s="14" t="s">
        <v>98</v>
      </c>
      <c r="C36" s="15"/>
      <c r="D36" s="16" t="str">
        <f t="shared" si="6"/>
        <v>—</v>
      </c>
      <c r="E36" s="17"/>
      <c r="F36" s="17"/>
      <c r="G36" s="95"/>
      <c r="H36" s="95"/>
      <c r="I36" s="100"/>
    </row>
    <row r="37" spans="1:9" ht="4.5" customHeight="1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ht="15.75" customHeight="1" x14ac:dyDescent="0.2"/>
    <row r="39" spans="1:9" ht="15.75" customHeight="1" x14ac:dyDescent="0.2"/>
    <row r="40" spans="1:9" ht="15.75" customHeight="1" x14ac:dyDescent="0.2"/>
    <row r="41" spans="1:9" ht="15.75" customHeight="1" x14ac:dyDescent="0.2"/>
    <row r="42" spans="1:9" ht="15.75" customHeight="1" x14ac:dyDescent="0.2"/>
    <row r="43" spans="1:9" ht="15.75" customHeight="1" x14ac:dyDescent="0.2"/>
    <row r="44" spans="1:9" ht="15.75" customHeight="1" x14ac:dyDescent="0.2"/>
    <row r="45" spans="1:9" ht="15.75" customHeight="1" x14ac:dyDescent="0.2"/>
    <row r="46" spans="1:9" ht="15.75" customHeight="1" x14ac:dyDescent="0.2"/>
    <row r="47" spans="1:9" ht="15.75" customHeight="1" x14ac:dyDescent="0.2"/>
    <row r="48" spans="1:9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5">
    <mergeCell ref="A21:I21"/>
    <mergeCell ref="A22:A24"/>
    <mergeCell ref="G22:G24"/>
    <mergeCell ref="H22:H24"/>
    <mergeCell ref="I22:I24"/>
    <mergeCell ref="G34:G36"/>
    <mergeCell ref="H34:H36"/>
    <mergeCell ref="I34:I36"/>
    <mergeCell ref="A26:A28"/>
    <mergeCell ref="A30:A32"/>
    <mergeCell ref="A34:A36"/>
    <mergeCell ref="I26:I28"/>
    <mergeCell ref="G26:G28"/>
    <mergeCell ref="H26:H28"/>
    <mergeCell ref="G30:G32"/>
    <mergeCell ref="H30:H32"/>
    <mergeCell ref="I30:I32"/>
    <mergeCell ref="A10:A12"/>
    <mergeCell ref="G10:G12"/>
    <mergeCell ref="G18:G20"/>
    <mergeCell ref="H18:H20"/>
    <mergeCell ref="M19:O19"/>
    <mergeCell ref="H10:H12"/>
    <mergeCell ref="I10:I12"/>
    <mergeCell ref="A14:A16"/>
    <mergeCell ref="G14:G16"/>
    <mergeCell ref="H14:H16"/>
    <mergeCell ref="I14:I16"/>
    <mergeCell ref="A18:A20"/>
    <mergeCell ref="I18:I20"/>
    <mergeCell ref="A2:I2"/>
    <mergeCell ref="A3:I3"/>
    <mergeCell ref="A5:I5"/>
    <mergeCell ref="A7:I7"/>
    <mergeCell ref="K9:O9"/>
  </mergeCells>
  <conditionalFormatting sqref="C10:C1000">
    <cfRule type="cellIs" dxfId="9" priority="1" operator="equal">
      <formula>1</formula>
    </cfRule>
    <cfRule type="cellIs" dxfId="8" priority="2" operator="equal">
      <formula>2</formula>
    </cfRule>
    <cfRule type="cellIs" dxfId="7" priority="3" operator="equal">
      <formula>3</formula>
    </cfRule>
    <cfRule type="cellIs" dxfId="6" priority="4" operator="equal">
      <formula>4</formula>
    </cfRule>
  </conditionalFormatting>
  <conditionalFormatting sqref="G10:G1000">
    <cfRule type="cellIs" dxfId="5" priority="5" operator="lessThan">
      <formula>2</formula>
    </cfRule>
    <cfRule type="cellIs" dxfId="4" priority="6" operator="between">
      <formula>2</formula>
      <formula>2.99</formula>
    </cfRule>
    <cfRule type="cellIs" dxfId="3" priority="7" operator="greaterThanOrEqual">
      <formula>3</formula>
    </cfRule>
  </conditionalFormatting>
  <dataValidations count="1">
    <dataValidation type="decimal" allowBlank="1" showInputMessage="1" showErrorMessage="1" prompt="Valor inválido - Ingresa un número entre 1 y 4." sqref="C10:C12 C14:C16 C18:C20 C22:C24 C26:C28 C30:C32 C34:C36" xr:uid="{00000000-0002-0000-0100-000000000000}">
      <formula1>1</formula1>
      <formula2>4</formula2>
    </dataValidation>
  </dataValidations>
  <pageMargins left="0.75" right="0.75" top="1" bottom="1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7B8B0"/>
  </sheetPr>
  <dimension ref="A1:I1000"/>
  <sheetViews>
    <sheetView showGridLines="0" workbookViewId="0">
      <pane ySplit="9" topLeftCell="A10" activePane="bottomLeft" state="frozen"/>
      <selection pane="bottomLeft" activeCell="B11" sqref="B11"/>
    </sheetView>
  </sheetViews>
  <sheetFormatPr baseColWidth="10" defaultColWidth="14.5" defaultRowHeight="15" customHeight="1" x14ac:dyDescent="0.2"/>
  <cols>
    <col min="1" max="1" width="5" customWidth="1"/>
    <col min="2" max="2" width="30" customWidth="1"/>
    <col min="3" max="3" width="24" customWidth="1"/>
    <col min="4" max="4" width="45" customWidth="1"/>
    <col min="5" max="5" width="22" customWidth="1"/>
    <col min="6" max="6" width="35" customWidth="1"/>
    <col min="7" max="7" width="16" customWidth="1"/>
    <col min="8" max="8" width="14" customWidth="1"/>
    <col min="9" max="9" width="35" customWidth="1"/>
    <col min="10" max="26" width="8.6640625" customWidth="1"/>
  </cols>
  <sheetData>
    <row r="1" spans="1:9" ht="7.5" customHeight="1" x14ac:dyDescent="0.2"/>
    <row r="2" spans="1:9" ht="49.5" customHeight="1" x14ac:dyDescent="0.2">
      <c r="A2" s="85" t="s">
        <v>99</v>
      </c>
      <c r="B2" s="66"/>
      <c r="C2" s="66"/>
      <c r="D2" s="66"/>
      <c r="E2" s="66"/>
      <c r="F2" s="66"/>
      <c r="G2" s="66"/>
      <c r="H2" s="66"/>
      <c r="I2" s="67"/>
    </row>
    <row r="3" spans="1:9" ht="30" customHeight="1" x14ac:dyDescent="0.2">
      <c r="A3" s="86" t="s">
        <v>100</v>
      </c>
      <c r="B3" s="66"/>
      <c r="C3" s="66"/>
      <c r="D3" s="66"/>
      <c r="E3" s="66"/>
      <c r="F3" s="66"/>
      <c r="G3" s="66"/>
      <c r="H3" s="66"/>
      <c r="I3" s="67"/>
    </row>
    <row r="4" spans="1:9" ht="7.5" customHeight="1" x14ac:dyDescent="0.2"/>
    <row r="5" spans="1:9" ht="21.75" customHeight="1" x14ac:dyDescent="0.2">
      <c r="A5" s="87" t="s">
        <v>101</v>
      </c>
      <c r="B5" s="66"/>
      <c r="C5" s="66"/>
      <c r="D5" s="66"/>
      <c r="E5" s="66"/>
      <c r="F5" s="66"/>
      <c r="G5" s="66"/>
      <c r="H5" s="66"/>
      <c r="I5" s="67"/>
    </row>
    <row r="6" spans="1:9" ht="7.5" customHeight="1" x14ac:dyDescent="0.2"/>
    <row r="7" spans="1:9" ht="27.75" customHeight="1" x14ac:dyDescent="0.2">
      <c r="A7" s="101" t="s">
        <v>102</v>
      </c>
      <c r="B7" s="66"/>
      <c r="C7" s="66"/>
      <c r="D7" s="66"/>
      <c r="E7" s="66"/>
      <c r="F7" s="66"/>
      <c r="G7" s="66"/>
      <c r="H7" s="66"/>
      <c r="I7" s="67"/>
    </row>
    <row r="8" spans="1:9" ht="7.5" customHeight="1" x14ac:dyDescent="0.2"/>
    <row r="9" spans="1:9" ht="39.75" customHeight="1" x14ac:dyDescent="0.2">
      <c r="A9" s="38" t="s">
        <v>103</v>
      </c>
      <c r="B9" s="38" t="s">
        <v>104</v>
      </c>
      <c r="C9" s="38" t="s">
        <v>105</v>
      </c>
      <c r="D9" s="38" t="s">
        <v>106</v>
      </c>
      <c r="E9" s="38" t="s">
        <v>107</v>
      </c>
      <c r="F9" s="38" t="s">
        <v>108</v>
      </c>
      <c r="G9" s="38" t="s">
        <v>109</v>
      </c>
      <c r="H9" s="38" t="s">
        <v>110</v>
      </c>
      <c r="I9" s="38" t="s">
        <v>111</v>
      </c>
    </row>
    <row r="10" spans="1:9" ht="34.5" customHeight="1" x14ac:dyDescent="0.2">
      <c r="A10" s="39">
        <v>1</v>
      </c>
      <c r="B10" s="17"/>
      <c r="C10" s="17"/>
      <c r="D10" s="17"/>
      <c r="E10" s="17"/>
      <c r="F10" s="17"/>
      <c r="G10" s="40"/>
      <c r="H10" s="17"/>
      <c r="I10" s="17"/>
    </row>
    <row r="11" spans="1:9" ht="34.5" customHeight="1" x14ac:dyDescent="0.2">
      <c r="A11" s="41">
        <v>2</v>
      </c>
      <c r="B11" s="32"/>
      <c r="C11" s="32"/>
      <c r="D11" s="32"/>
      <c r="E11" s="32"/>
      <c r="F11" s="32"/>
      <c r="G11" s="42"/>
      <c r="H11" s="32"/>
      <c r="I11" s="32"/>
    </row>
    <row r="12" spans="1:9" ht="34.5" customHeight="1" x14ac:dyDescent="0.2">
      <c r="A12" s="39">
        <v>3</v>
      </c>
      <c r="B12" s="17"/>
      <c r="C12" s="17"/>
      <c r="D12" s="17"/>
      <c r="E12" s="17"/>
      <c r="F12" s="17"/>
      <c r="G12" s="40"/>
      <c r="H12" s="17"/>
      <c r="I12" s="17"/>
    </row>
    <row r="13" spans="1:9" ht="34.5" customHeight="1" x14ac:dyDescent="0.2">
      <c r="A13" s="41">
        <v>4</v>
      </c>
      <c r="B13" s="32"/>
      <c r="C13" s="32"/>
      <c r="D13" s="32"/>
      <c r="E13" s="32"/>
      <c r="F13" s="32"/>
      <c r="G13" s="42"/>
      <c r="H13" s="32"/>
      <c r="I13" s="32"/>
    </row>
    <row r="14" spans="1:9" ht="34.5" customHeight="1" x14ac:dyDescent="0.2">
      <c r="A14" s="39">
        <v>5</v>
      </c>
      <c r="B14" s="17"/>
      <c r="C14" s="17"/>
      <c r="D14" s="17"/>
      <c r="E14" s="17"/>
      <c r="F14" s="17"/>
      <c r="G14" s="40"/>
      <c r="H14" s="17"/>
      <c r="I14" s="17"/>
    </row>
    <row r="15" spans="1:9" ht="34.5" customHeight="1" x14ac:dyDescent="0.2">
      <c r="A15" s="41">
        <v>6</v>
      </c>
      <c r="B15" s="32"/>
      <c r="C15" s="32"/>
      <c r="D15" s="32"/>
      <c r="E15" s="32"/>
      <c r="F15" s="32"/>
      <c r="G15" s="42"/>
      <c r="H15" s="32"/>
      <c r="I15" s="32"/>
    </row>
    <row r="16" spans="1:9" ht="34.5" customHeight="1" x14ac:dyDescent="0.2">
      <c r="A16" s="39">
        <v>7</v>
      </c>
      <c r="B16" s="17"/>
      <c r="C16" s="17"/>
      <c r="D16" s="17"/>
      <c r="E16" s="17"/>
      <c r="F16" s="17"/>
      <c r="G16" s="40"/>
      <c r="H16" s="17"/>
      <c r="I16" s="17"/>
    </row>
    <row r="17" spans="1:9" ht="34.5" customHeight="1" x14ac:dyDescent="0.2">
      <c r="A17" s="41">
        <v>8</v>
      </c>
      <c r="B17" s="32"/>
      <c r="C17" s="32"/>
      <c r="D17" s="32"/>
      <c r="E17" s="32"/>
      <c r="F17" s="32"/>
      <c r="G17" s="42"/>
      <c r="H17" s="32"/>
      <c r="I17" s="32"/>
    </row>
    <row r="18" spans="1:9" ht="34.5" customHeight="1" x14ac:dyDescent="0.2">
      <c r="A18" s="39">
        <v>9</v>
      </c>
      <c r="B18" s="17"/>
      <c r="C18" s="17"/>
      <c r="D18" s="17"/>
      <c r="E18" s="17"/>
      <c r="F18" s="17"/>
      <c r="G18" s="40"/>
      <c r="H18" s="17"/>
      <c r="I18" s="17"/>
    </row>
    <row r="19" spans="1:9" ht="34.5" customHeight="1" x14ac:dyDescent="0.2">
      <c r="A19" s="41">
        <v>10</v>
      </c>
      <c r="B19" s="32"/>
      <c r="C19" s="32"/>
      <c r="D19" s="32"/>
      <c r="E19" s="32"/>
      <c r="F19" s="32"/>
      <c r="G19" s="42"/>
      <c r="H19" s="32"/>
      <c r="I19" s="32"/>
    </row>
    <row r="20" spans="1:9" ht="34.5" customHeight="1" x14ac:dyDescent="0.2">
      <c r="A20" s="39">
        <v>11</v>
      </c>
      <c r="B20" s="17"/>
      <c r="C20" s="17"/>
      <c r="D20" s="17"/>
      <c r="E20" s="17"/>
      <c r="F20" s="17"/>
      <c r="G20" s="40"/>
      <c r="H20" s="17"/>
      <c r="I20" s="17"/>
    </row>
    <row r="21" spans="1:9" ht="34.5" customHeight="1" x14ac:dyDescent="0.2">
      <c r="A21" s="41">
        <v>12</v>
      </c>
      <c r="B21" s="32"/>
      <c r="C21" s="32"/>
      <c r="D21" s="32"/>
      <c r="E21" s="32"/>
      <c r="F21" s="32"/>
      <c r="G21" s="42"/>
      <c r="H21" s="32"/>
      <c r="I21" s="32"/>
    </row>
    <row r="22" spans="1:9" ht="34.5" customHeight="1" x14ac:dyDescent="0.2">
      <c r="A22" s="39">
        <v>13</v>
      </c>
      <c r="B22" s="17"/>
      <c r="C22" s="17"/>
      <c r="D22" s="17"/>
      <c r="E22" s="17"/>
      <c r="F22" s="17"/>
      <c r="G22" s="40"/>
      <c r="H22" s="17"/>
      <c r="I22" s="17"/>
    </row>
    <row r="23" spans="1:9" ht="34.5" customHeight="1" x14ac:dyDescent="0.2">
      <c r="A23" s="41">
        <v>14</v>
      </c>
      <c r="B23" s="32"/>
      <c r="C23" s="32"/>
      <c r="D23" s="32"/>
      <c r="E23" s="32"/>
      <c r="F23" s="32"/>
      <c r="G23" s="42"/>
      <c r="H23" s="32"/>
      <c r="I23" s="32"/>
    </row>
    <row r="24" spans="1:9" ht="34.5" customHeight="1" x14ac:dyDescent="0.2">
      <c r="A24" s="39">
        <v>15</v>
      </c>
      <c r="B24" s="17"/>
      <c r="C24" s="17"/>
      <c r="D24" s="17"/>
      <c r="E24" s="17"/>
      <c r="F24" s="17"/>
      <c r="G24" s="40"/>
      <c r="H24" s="17"/>
      <c r="I24" s="17"/>
    </row>
    <row r="25" spans="1:9" ht="34.5" customHeight="1" x14ac:dyDescent="0.2">
      <c r="A25" s="41">
        <v>16</v>
      </c>
      <c r="B25" s="32"/>
      <c r="C25" s="32"/>
      <c r="D25" s="32"/>
      <c r="E25" s="32"/>
      <c r="F25" s="32"/>
      <c r="G25" s="42"/>
      <c r="H25" s="32"/>
      <c r="I25" s="32"/>
    </row>
    <row r="26" spans="1:9" ht="34.5" customHeight="1" x14ac:dyDescent="0.2">
      <c r="A26" s="39">
        <v>17</v>
      </c>
      <c r="B26" s="17"/>
      <c r="C26" s="17"/>
      <c r="D26" s="17"/>
      <c r="E26" s="17"/>
      <c r="F26" s="17"/>
      <c r="G26" s="40"/>
      <c r="H26" s="17"/>
      <c r="I26" s="17"/>
    </row>
    <row r="27" spans="1:9" ht="34.5" customHeight="1" x14ac:dyDescent="0.2">
      <c r="A27" s="41">
        <v>18</v>
      </c>
      <c r="B27" s="32"/>
      <c r="C27" s="32"/>
      <c r="D27" s="32"/>
      <c r="E27" s="32"/>
      <c r="F27" s="32"/>
      <c r="G27" s="42"/>
      <c r="H27" s="32"/>
      <c r="I27" s="32"/>
    </row>
    <row r="28" spans="1:9" ht="34.5" customHeight="1" x14ac:dyDescent="0.2">
      <c r="A28" s="39">
        <v>19</v>
      </c>
      <c r="B28" s="17"/>
      <c r="C28" s="17"/>
      <c r="D28" s="17"/>
      <c r="E28" s="17"/>
      <c r="F28" s="17"/>
      <c r="G28" s="40"/>
      <c r="H28" s="17"/>
      <c r="I28" s="17"/>
    </row>
    <row r="29" spans="1:9" ht="34.5" customHeight="1" x14ac:dyDescent="0.2">
      <c r="A29" s="41">
        <v>20</v>
      </c>
      <c r="B29" s="32"/>
      <c r="C29" s="32"/>
      <c r="D29" s="32"/>
      <c r="E29" s="32"/>
      <c r="F29" s="32"/>
      <c r="G29" s="42"/>
      <c r="H29" s="32"/>
      <c r="I29" s="32"/>
    </row>
    <row r="30" spans="1:9" ht="34.5" customHeight="1" x14ac:dyDescent="0.2">
      <c r="A30" s="39">
        <v>21</v>
      </c>
      <c r="B30" s="17"/>
      <c r="C30" s="17"/>
      <c r="D30" s="17"/>
      <c r="E30" s="17"/>
      <c r="F30" s="17"/>
      <c r="G30" s="40"/>
      <c r="H30" s="17"/>
      <c r="I30" s="17"/>
    </row>
    <row r="31" spans="1:9" ht="34.5" customHeight="1" x14ac:dyDescent="0.2">
      <c r="A31" s="41">
        <v>22</v>
      </c>
      <c r="B31" s="32"/>
      <c r="C31" s="32"/>
      <c r="D31" s="32"/>
      <c r="E31" s="32"/>
      <c r="F31" s="32"/>
      <c r="G31" s="42"/>
      <c r="H31" s="32"/>
      <c r="I31" s="32"/>
    </row>
    <row r="32" spans="1:9" ht="34.5" customHeight="1" x14ac:dyDescent="0.2">
      <c r="A32" s="39">
        <v>23</v>
      </c>
      <c r="B32" s="17"/>
      <c r="C32" s="17"/>
      <c r="D32" s="17"/>
      <c r="E32" s="17"/>
      <c r="F32" s="17"/>
      <c r="G32" s="40"/>
      <c r="H32" s="17"/>
      <c r="I32" s="17"/>
    </row>
    <row r="33" spans="1:9" ht="34.5" customHeight="1" x14ac:dyDescent="0.2">
      <c r="A33" s="41">
        <v>24</v>
      </c>
      <c r="B33" s="32"/>
      <c r="C33" s="32"/>
      <c r="D33" s="32"/>
      <c r="E33" s="32"/>
      <c r="F33" s="32"/>
      <c r="G33" s="42"/>
      <c r="H33" s="32"/>
      <c r="I33" s="32"/>
    </row>
    <row r="34" spans="1:9" ht="34.5" customHeight="1" x14ac:dyDescent="0.2">
      <c r="A34" s="39">
        <v>25</v>
      </c>
      <c r="B34" s="17"/>
      <c r="C34" s="17"/>
      <c r="D34" s="17"/>
      <c r="E34" s="17"/>
      <c r="F34" s="17"/>
      <c r="G34" s="40"/>
      <c r="H34" s="17"/>
      <c r="I34" s="17"/>
    </row>
    <row r="35" spans="1:9" ht="34.5" customHeight="1" x14ac:dyDescent="0.2">
      <c r="A35" s="41">
        <v>26</v>
      </c>
      <c r="B35" s="32"/>
      <c r="C35" s="32"/>
      <c r="D35" s="32"/>
      <c r="E35" s="32"/>
      <c r="F35" s="32"/>
      <c r="G35" s="42"/>
      <c r="H35" s="32"/>
      <c r="I35" s="32"/>
    </row>
    <row r="36" spans="1:9" ht="34.5" customHeight="1" x14ac:dyDescent="0.2">
      <c r="A36" s="39">
        <v>27</v>
      </c>
      <c r="B36" s="17"/>
      <c r="C36" s="17"/>
      <c r="D36" s="17"/>
      <c r="E36" s="17"/>
      <c r="F36" s="17"/>
      <c r="G36" s="40"/>
      <c r="H36" s="17"/>
      <c r="I36" s="17"/>
    </row>
    <row r="37" spans="1:9" ht="34.5" customHeight="1" x14ac:dyDescent="0.2">
      <c r="A37" s="41">
        <v>28</v>
      </c>
      <c r="B37" s="32"/>
      <c r="C37" s="32"/>
      <c r="D37" s="32"/>
      <c r="E37" s="32"/>
      <c r="F37" s="32"/>
      <c r="G37" s="42"/>
      <c r="H37" s="32"/>
      <c r="I37" s="32"/>
    </row>
    <row r="38" spans="1:9" ht="34.5" customHeight="1" x14ac:dyDescent="0.2">
      <c r="A38" s="39">
        <v>29</v>
      </c>
      <c r="B38" s="17"/>
      <c r="C38" s="17"/>
      <c r="D38" s="17"/>
      <c r="E38" s="17"/>
      <c r="F38" s="17"/>
      <c r="G38" s="40"/>
      <c r="H38" s="17"/>
      <c r="I38" s="17"/>
    </row>
    <row r="39" spans="1:9" ht="34.5" customHeight="1" x14ac:dyDescent="0.2">
      <c r="A39" s="41">
        <v>30</v>
      </c>
      <c r="B39" s="32"/>
      <c r="C39" s="32"/>
      <c r="D39" s="32"/>
      <c r="E39" s="32"/>
      <c r="F39" s="32"/>
      <c r="G39" s="42"/>
      <c r="H39" s="32"/>
      <c r="I39" s="32"/>
    </row>
    <row r="40" spans="1:9" ht="15.75" customHeight="1" x14ac:dyDescent="0.2"/>
    <row r="41" spans="1:9" ht="18" customHeight="1" x14ac:dyDescent="0.2">
      <c r="A41" s="82" t="s">
        <v>82</v>
      </c>
      <c r="B41" s="66"/>
      <c r="C41" s="66"/>
      <c r="D41" s="66"/>
      <c r="E41" s="66"/>
      <c r="F41" s="66"/>
      <c r="G41" s="66"/>
      <c r="H41" s="66"/>
      <c r="I41" s="67"/>
    </row>
    <row r="42" spans="1:9" ht="15.75" customHeight="1" x14ac:dyDescent="0.2"/>
    <row r="43" spans="1:9" ht="15.75" customHeight="1" x14ac:dyDescent="0.2"/>
    <row r="44" spans="1:9" ht="15.75" customHeight="1" x14ac:dyDescent="0.2"/>
    <row r="45" spans="1:9" ht="15.75" customHeight="1" x14ac:dyDescent="0.2"/>
    <row r="46" spans="1:9" ht="15.75" customHeight="1" x14ac:dyDescent="0.2"/>
    <row r="47" spans="1:9" ht="15.75" customHeight="1" x14ac:dyDescent="0.2"/>
    <row r="48" spans="1:9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">
    <mergeCell ref="A2:I2"/>
    <mergeCell ref="A3:I3"/>
    <mergeCell ref="A5:I5"/>
    <mergeCell ref="A7:I7"/>
    <mergeCell ref="A41:I41"/>
  </mergeCells>
  <dataValidations count="3">
    <dataValidation type="list" allowBlank="1" sqref="C10:C39" xr:uid="{00000000-0002-0000-0200-000000000000}">
      <formula1>"Observación de aula,Resultados de aprendizaje,Planificaciones,Evaluaciones,Resultados SIMCE,Asistencia,Entrevista/encuesta,Reunión de equipo,Retroalimentación docente,Trabajo de estudiantes,Acta/registro,Otro"</formula1>
    </dataValidation>
    <dataValidation type="decimal" allowBlank="1" showInputMessage="1" showErrorMessage="1" prompt="Valor inválido - Ingresa un número entre 1 y 4." sqref="G10:G39" xr:uid="{00000000-0002-0000-0200-000001000000}">
      <formula1>1</formula1>
      <formula2>4</formula2>
    </dataValidation>
    <dataValidation type="list" allowBlank="1" sqref="B10:B39" xr:uid="{00000000-0002-0000-0200-000002000000}">
      <formula1>"Diagnóstico y uso de evidencia,Foco pedagógico compartido,Diseño coherente de estrategias,Desarrollo de capacidades docentes,Acompañamiento al aula,Monitoreo y ajuste,Consolidación y sostenibilidad"</formula1>
    </dataValidation>
  </dataValidations>
  <pageMargins left="0.75" right="0.75" top="1" bottom="1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A6FA5"/>
  </sheetPr>
  <dimension ref="A1:L1000"/>
  <sheetViews>
    <sheetView showGridLines="0" workbookViewId="0">
      <pane ySplit="9" topLeftCell="A10" activePane="bottomLeft" state="frozen"/>
      <selection pane="bottomLeft" activeCell="B11" sqref="B11"/>
    </sheetView>
  </sheetViews>
  <sheetFormatPr baseColWidth="10" defaultColWidth="14.5" defaultRowHeight="15" customHeight="1" x14ac:dyDescent="0.2"/>
  <cols>
    <col min="1" max="1" width="5" customWidth="1"/>
    <col min="2" max="2" width="42" customWidth="1"/>
    <col min="3" max="4" width="28" customWidth="1"/>
    <col min="5" max="8" width="14" customWidth="1"/>
    <col min="9" max="9" width="16" customWidth="1"/>
    <col min="10" max="10" width="35" customWidth="1"/>
    <col min="11" max="11" width="22" customWidth="1"/>
    <col min="12" max="12" width="28" customWidth="1"/>
    <col min="13" max="26" width="8.6640625" customWidth="1"/>
  </cols>
  <sheetData>
    <row r="1" spans="1:12" ht="7.5" customHeight="1" x14ac:dyDescent="0.2"/>
    <row r="2" spans="1:12" ht="49.5" customHeight="1" x14ac:dyDescent="0.2">
      <c r="A2" s="85" t="s">
        <v>112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7"/>
    </row>
    <row r="3" spans="1:12" ht="30" customHeight="1" x14ac:dyDescent="0.2">
      <c r="A3" s="86" t="s">
        <v>113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7"/>
    </row>
    <row r="4" spans="1:12" ht="7.5" customHeight="1" x14ac:dyDescent="0.2"/>
    <row r="5" spans="1:12" ht="21.75" customHeight="1" x14ac:dyDescent="0.2">
      <c r="A5" s="87" t="s">
        <v>114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7"/>
    </row>
    <row r="6" spans="1:12" ht="7.5" customHeight="1" x14ac:dyDescent="0.2"/>
    <row r="7" spans="1:12" ht="60" customHeight="1" x14ac:dyDescent="0.2">
      <c r="A7" s="101" t="s">
        <v>115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7"/>
    </row>
    <row r="8" spans="1:12" ht="7.5" customHeight="1" x14ac:dyDescent="0.2"/>
    <row r="9" spans="1:12" ht="45" customHeight="1" x14ac:dyDescent="0.2">
      <c r="A9" s="38" t="s">
        <v>103</v>
      </c>
      <c r="B9" s="38" t="s">
        <v>116</v>
      </c>
      <c r="C9" s="38" t="s">
        <v>35</v>
      </c>
      <c r="D9" s="38" t="s">
        <v>117</v>
      </c>
      <c r="E9" s="38" t="s">
        <v>118</v>
      </c>
      <c r="F9" s="38" t="s">
        <v>119</v>
      </c>
      <c r="G9" s="38" t="s">
        <v>120</v>
      </c>
      <c r="H9" s="38" t="s">
        <v>121</v>
      </c>
      <c r="I9" s="38" t="s">
        <v>122</v>
      </c>
      <c r="J9" s="38" t="s">
        <v>123</v>
      </c>
      <c r="K9" s="38" t="s">
        <v>124</v>
      </c>
      <c r="L9" s="38" t="s">
        <v>125</v>
      </c>
    </row>
    <row r="10" spans="1:12" ht="37.5" customHeight="1" x14ac:dyDescent="0.2">
      <c r="A10" s="39">
        <v>1</v>
      </c>
      <c r="B10" s="17"/>
      <c r="C10" s="17"/>
      <c r="D10" s="17"/>
      <c r="E10" s="15"/>
      <c r="F10" s="15"/>
      <c r="G10" s="15"/>
      <c r="H10" s="43" t="str">
        <f t="shared" ref="H10:H29" si="0">IFERROR(IF(E10="","—",ROUND((E10*0.4+F10*0.35+G10*0.25),1)),"—")</f>
        <v>—</v>
      </c>
      <c r="I10" s="44" t="str">
        <f t="shared" ref="I10:I29" si="1">IFERROR(IF(H10="—","—",IF(H10&gt;=3,"🔴 Alta",IF(H10&gt;=2,"🟡 Media","🟢 Baja"))),"—")</f>
        <v>—</v>
      </c>
      <c r="J10" s="24" t="str">
        <f t="shared" ref="J10:J29" si="2">IFERROR(IF(H10="—","Completa los criterios para obtener recomendación.",IF(H10&gt;=3,"Incluir en Plan de 30 días como foco principal. Asignar responsable claro.",IF(H10&gt;=2,"Programar para segunda fase o abordar con acompañamiento gradual.","Mantener en observación. No dispersar foco en etapa inicial."))),"—")</f>
        <v>Completa los criterios para obtener recomendación.</v>
      </c>
      <c r="K10" s="17"/>
      <c r="L10" s="17"/>
    </row>
    <row r="11" spans="1:12" ht="37.5" customHeight="1" x14ac:dyDescent="0.2">
      <c r="A11" s="41">
        <v>2</v>
      </c>
      <c r="B11" s="32"/>
      <c r="C11" s="32"/>
      <c r="D11" s="32"/>
      <c r="E11" s="15"/>
      <c r="F11" s="15"/>
      <c r="G11" s="15"/>
      <c r="H11" s="45" t="str">
        <f t="shared" si="0"/>
        <v>—</v>
      </c>
      <c r="I11" s="46" t="str">
        <f t="shared" si="1"/>
        <v>—</v>
      </c>
      <c r="J11" s="29" t="str">
        <f t="shared" si="2"/>
        <v>Completa los criterios para obtener recomendación.</v>
      </c>
      <c r="K11" s="32"/>
      <c r="L11" s="32"/>
    </row>
    <row r="12" spans="1:12" ht="37.5" customHeight="1" x14ac:dyDescent="0.2">
      <c r="A12" s="39">
        <v>3</v>
      </c>
      <c r="B12" s="17"/>
      <c r="C12" s="17"/>
      <c r="D12" s="17"/>
      <c r="E12" s="15"/>
      <c r="F12" s="15"/>
      <c r="G12" s="15"/>
      <c r="H12" s="43" t="str">
        <f t="shared" si="0"/>
        <v>—</v>
      </c>
      <c r="I12" s="44" t="str">
        <f t="shared" si="1"/>
        <v>—</v>
      </c>
      <c r="J12" s="24" t="str">
        <f t="shared" si="2"/>
        <v>Completa los criterios para obtener recomendación.</v>
      </c>
      <c r="K12" s="17"/>
      <c r="L12" s="17"/>
    </row>
    <row r="13" spans="1:12" ht="37.5" customHeight="1" x14ac:dyDescent="0.2">
      <c r="A13" s="41">
        <v>4</v>
      </c>
      <c r="B13" s="32"/>
      <c r="C13" s="32"/>
      <c r="D13" s="32"/>
      <c r="E13" s="15"/>
      <c r="F13" s="15"/>
      <c r="G13" s="15"/>
      <c r="H13" s="45" t="str">
        <f t="shared" si="0"/>
        <v>—</v>
      </c>
      <c r="I13" s="46" t="str">
        <f t="shared" si="1"/>
        <v>—</v>
      </c>
      <c r="J13" s="29" t="str">
        <f t="shared" si="2"/>
        <v>Completa los criterios para obtener recomendación.</v>
      </c>
      <c r="K13" s="32"/>
      <c r="L13" s="32"/>
    </row>
    <row r="14" spans="1:12" ht="37.5" customHeight="1" x14ac:dyDescent="0.2">
      <c r="A14" s="39">
        <v>5</v>
      </c>
      <c r="B14" s="17"/>
      <c r="C14" s="17"/>
      <c r="D14" s="17"/>
      <c r="E14" s="15"/>
      <c r="F14" s="15"/>
      <c r="G14" s="15"/>
      <c r="H14" s="43" t="str">
        <f t="shared" si="0"/>
        <v>—</v>
      </c>
      <c r="I14" s="44" t="str">
        <f t="shared" si="1"/>
        <v>—</v>
      </c>
      <c r="J14" s="24" t="str">
        <f t="shared" si="2"/>
        <v>Completa los criterios para obtener recomendación.</v>
      </c>
      <c r="K14" s="17"/>
      <c r="L14" s="17"/>
    </row>
    <row r="15" spans="1:12" ht="37.5" customHeight="1" x14ac:dyDescent="0.2">
      <c r="A15" s="41">
        <v>6</v>
      </c>
      <c r="B15" s="32"/>
      <c r="C15" s="32"/>
      <c r="D15" s="32"/>
      <c r="E15" s="15"/>
      <c r="F15" s="15"/>
      <c r="G15" s="15"/>
      <c r="H15" s="45" t="str">
        <f t="shared" si="0"/>
        <v>—</v>
      </c>
      <c r="I15" s="46" t="str">
        <f t="shared" si="1"/>
        <v>—</v>
      </c>
      <c r="J15" s="29" t="str">
        <f t="shared" si="2"/>
        <v>Completa los criterios para obtener recomendación.</v>
      </c>
      <c r="K15" s="32"/>
      <c r="L15" s="32"/>
    </row>
    <row r="16" spans="1:12" ht="37.5" customHeight="1" x14ac:dyDescent="0.2">
      <c r="A16" s="39">
        <v>7</v>
      </c>
      <c r="B16" s="17"/>
      <c r="C16" s="17"/>
      <c r="D16" s="17"/>
      <c r="E16" s="15"/>
      <c r="F16" s="15"/>
      <c r="G16" s="15"/>
      <c r="H16" s="43" t="str">
        <f t="shared" si="0"/>
        <v>—</v>
      </c>
      <c r="I16" s="44" t="str">
        <f t="shared" si="1"/>
        <v>—</v>
      </c>
      <c r="J16" s="24" t="str">
        <f t="shared" si="2"/>
        <v>Completa los criterios para obtener recomendación.</v>
      </c>
      <c r="K16" s="17"/>
      <c r="L16" s="17"/>
    </row>
    <row r="17" spans="1:12" ht="37.5" customHeight="1" x14ac:dyDescent="0.2">
      <c r="A17" s="41">
        <v>8</v>
      </c>
      <c r="B17" s="32"/>
      <c r="C17" s="32"/>
      <c r="D17" s="32"/>
      <c r="E17" s="15"/>
      <c r="F17" s="15"/>
      <c r="G17" s="15"/>
      <c r="H17" s="45" t="str">
        <f t="shared" si="0"/>
        <v>—</v>
      </c>
      <c r="I17" s="46" t="str">
        <f t="shared" si="1"/>
        <v>—</v>
      </c>
      <c r="J17" s="29" t="str">
        <f t="shared" si="2"/>
        <v>Completa los criterios para obtener recomendación.</v>
      </c>
      <c r="K17" s="32"/>
      <c r="L17" s="32"/>
    </row>
    <row r="18" spans="1:12" ht="37.5" customHeight="1" x14ac:dyDescent="0.2">
      <c r="A18" s="39">
        <v>9</v>
      </c>
      <c r="B18" s="17"/>
      <c r="C18" s="17"/>
      <c r="D18" s="17"/>
      <c r="E18" s="15"/>
      <c r="F18" s="15"/>
      <c r="G18" s="15"/>
      <c r="H18" s="43" t="str">
        <f t="shared" si="0"/>
        <v>—</v>
      </c>
      <c r="I18" s="44" t="str">
        <f t="shared" si="1"/>
        <v>—</v>
      </c>
      <c r="J18" s="24" t="str">
        <f t="shared" si="2"/>
        <v>Completa los criterios para obtener recomendación.</v>
      </c>
      <c r="K18" s="17"/>
      <c r="L18" s="17"/>
    </row>
    <row r="19" spans="1:12" ht="37.5" customHeight="1" x14ac:dyDescent="0.2">
      <c r="A19" s="41">
        <v>10</v>
      </c>
      <c r="B19" s="32"/>
      <c r="C19" s="32"/>
      <c r="D19" s="32"/>
      <c r="E19" s="15"/>
      <c r="F19" s="15"/>
      <c r="G19" s="15"/>
      <c r="H19" s="45" t="str">
        <f t="shared" si="0"/>
        <v>—</v>
      </c>
      <c r="I19" s="46" t="str">
        <f t="shared" si="1"/>
        <v>—</v>
      </c>
      <c r="J19" s="29" t="str">
        <f t="shared" si="2"/>
        <v>Completa los criterios para obtener recomendación.</v>
      </c>
      <c r="K19" s="32"/>
      <c r="L19" s="32"/>
    </row>
    <row r="20" spans="1:12" ht="37.5" customHeight="1" x14ac:dyDescent="0.2">
      <c r="A20" s="39">
        <v>11</v>
      </c>
      <c r="B20" s="17"/>
      <c r="C20" s="17"/>
      <c r="D20" s="17"/>
      <c r="E20" s="15"/>
      <c r="F20" s="15"/>
      <c r="G20" s="15"/>
      <c r="H20" s="43" t="str">
        <f t="shared" si="0"/>
        <v>—</v>
      </c>
      <c r="I20" s="44" t="str">
        <f t="shared" si="1"/>
        <v>—</v>
      </c>
      <c r="J20" s="24" t="str">
        <f t="shared" si="2"/>
        <v>Completa los criterios para obtener recomendación.</v>
      </c>
      <c r="K20" s="17"/>
      <c r="L20" s="17"/>
    </row>
    <row r="21" spans="1:12" ht="37.5" customHeight="1" x14ac:dyDescent="0.2">
      <c r="A21" s="41">
        <v>12</v>
      </c>
      <c r="B21" s="32"/>
      <c r="C21" s="32"/>
      <c r="D21" s="32"/>
      <c r="E21" s="15"/>
      <c r="F21" s="15"/>
      <c r="G21" s="15"/>
      <c r="H21" s="45" t="str">
        <f t="shared" si="0"/>
        <v>—</v>
      </c>
      <c r="I21" s="46" t="str">
        <f t="shared" si="1"/>
        <v>—</v>
      </c>
      <c r="J21" s="29" t="str">
        <f t="shared" si="2"/>
        <v>Completa los criterios para obtener recomendación.</v>
      </c>
      <c r="K21" s="32"/>
      <c r="L21" s="32"/>
    </row>
    <row r="22" spans="1:12" ht="37.5" customHeight="1" x14ac:dyDescent="0.2">
      <c r="A22" s="39">
        <v>13</v>
      </c>
      <c r="B22" s="17"/>
      <c r="C22" s="17"/>
      <c r="D22" s="17"/>
      <c r="E22" s="15"/>
      <c r="F22" s="15"/>
      <c r="G22" s="15"/>
      <c r="H22" s="43" t="str">
        <f t="shared" si="0"/>
        <v>—</v>
      </c>
      <c r="I22" s="44" t="str">
        <f t="shared" si="1"/>
        <v>—</v>
      </c>
      <c r="J22" s="24" t="str">
        <f t="shared" si="2"/>
        <v>Completa los criterios para obtener recomendación.</v>
      </c>
      <c r="K22" s="17"/>
      <c r="L22" s="17"/>
    </row>
    <row r="23" spans="1:12" ht="37.5" customHeight="1" x14ac:dyDescent="0.2">
      <c r="A23" s="41">
        <v>14</v>
      </c>
      <c r="B23" s="32"/>
      <c r="C23" s="32"/>
      <c r="D23" s="32"/>
      <c r="E23" s="15"/>
      <c r="F23" s="15"/>
      <c r="G23" s="15"/>
      <c r="H23" s="45" t="str">
        <f t="shared" si="0"/>
        <v>—</v>
      </c>
      <c r="I23" s="46" t="str">
        <f t="shared" si="1"/>
        <v>—</v>
      </c>
      <c r="J23" s="29" t="str">
        <f t="shared" si="2"/>
        <v>Completa los criterios para obtener recomendación.</v>
      </c>
      <c r="K23" s="32"/>
      <c r="L23" s="32"/>
    </row>
    <row r="24" spans="1:12" ht="37.5" customHeight="1" x14ac:dyDescent="0.2">
      <c r="A24" s="39">
        <v>15</v>
      </c>
      <c r="B24" s="17"/>
      <c r="C24" s="17"/>
      <c r="D24" s="17"/>
      <c r="E24" s="15"/>
      <c r="F24" s="15"/>
      <c r="G24" s="15"/>
      <c r="H24" s="43" t="str">
        <f t="shared" si="0"/>
        <v>—</v>
      </c>
      <c r="I24" s="44" t="str">
        <f t="shared" si="1"/>
        <v>—</v>
      </c>
      <c r="J24" s="24" t="str">
        <f t="shared" si="2"/>
        <v>Completa los criterios para obtener recomendación.</v>
      </c>
      <c r="K24" s="17"/>
      <c r="L24" s="17"/>
    </row>
    <row r="25" spans="1:12" ht="37.5" customHeight="1" x14ac:dyDescent="0.2">
      <c r="A25" s="41">
        <v>16</v>
      </c>
      <c r="B25" s="32"/>
      <c r="C25" s="32"/>
      <c r="D25" s="32"/>
      <c r="E25" s="15"/>
      <c r="F25" s="15"/>
      <c r="G25" s="15"/>
      <c r="H25" s="45" t="str">
        <f t="shared" si="0"/>
        <v>—</v>
      </c>
      <c r="I25" s="46" t="str">
        <f t="shared" si="1"/>
        <v>—</v>
      </c>
      <c r="J25" s="29" t="str">
        <f t="shared" si="2"/>
        <v>Completa los criterios para obtener recomendación.</v>
      </c>
      <c r="K25" s="32"/>
      <c r="L25" s="32"/>
    </row>
    <row r="26" spans="1:12" ht="37.5" customHeight="1" x14ac:dyDescent="0.2">
      <c r="A26" s="39">
        <v>17</v>
      </c>
      <c r="B26" s="17"/>
      <c r="C26" s="17"/>
      <c r="D26" s="17"/>
      <c r="E26" s="15"/>
      <c r="F26" s="15"/>
      <c r="G26" s="15"/>
      <c r="H26" s="43" t="str">
        <f t="shared" si="0"/>
        <v>—</v>
      </c>
      <c r="I26" s="44" t="str">
        <f t="shared" si="1"/>
        <v>—</v>
      </c>
      <c r="J26" s="24" t="str">
        <f t="shared" si="2"/>
        <v>Completa los criterios para obtener recomendación.</v>
      </c>
      <c r="K26" s="17"/>
      <c r="L26" s="17"/>
    </row>
    <row r="27" spans="1:12" ht="37.5" customHeight="1" x14ac:dyDescent="0.2">
      <c r="A27" s="41">
        <v>18</v>
      </c>
      <c r="B27" s="32"/>
      <c r="C27" s="32"/>
      <c r="D27" s="32"/>
      <c r="E27" s="15"/>
      <c r="F27" s="15"/>
      <c r="G27" s="15"/>
      <c r="H27" s="45" t="str">
        <f t="shared" si="0"/>
        <v>—</v>
      </c>
      <c r="I27" s="46" t="str">
        <f t="shared" si="1"/>
        <v>—</v>
      </c>
      <c r="J27" s="29" t="str">
        <f t="shared" si="2"/>
        <v>Completa los criterios para obtener recomendación.</v>
      </c>
      <c r="K27" s="32"/>
      <c r="L27" s="32"/>
    </row>
    <row r="28" spans="1:12" ht="37.5" customHeight="1" x14ac:dyDescent="0.2">
      <c r="A28" s="39">
        <v>19</v>
      </c>
      <c r="B28" s="17"/>
      <c r="C28" s="17"/>
      <c r="D28" s="17"/>
      <c r="E28" s="15"/>
      <c r="F28" s="15"/>
      <c r="G28" s="15"/>
      <c r="H28" s="43" t="str">
        <f t="shared" si="0"/>
        <v>—</v>
      </c>
      <c r="I28" s="44" t="str">
        <f t="shared" si="1"/>
        <v>—</v>
      </c>
      <c r="J28" s="24" t="str">
        <f t="shared" si="2"/>
        <v>Completa los criterios para obtener recomendación.</v>
      </c>
      <c r="K28" s="17"/>
      <c r="L28" s="17"/>
    </row>
    <row r="29" spans="1:12" ht="37.5" customHeight="1" x14ac:dyDescent="0.2">
      <c r="A29" s="41">
        <v>20</v>
      </c>
      <c r="B29" s="32"/>
      <c r="C29" s="32"/>
      <c r="D29" s="32"/>
      <c r="E29" s="15"/>
      <c r="F29" s="15"/>
      <c r="G29" s="15"/>
      <c r="H29" s="45" t="str">
        <f t="shared" si="0"/>
        <v>—</v>
      </c>
      <c r="I29" s="46" t="str">
        <f t="shared" si="1"/>
        <v>—</v>
      </c>
      <c r="J29" s="29" t="str">
        <f t="shared" si="2"/>
        <v>Completa los criterios para obtener recomendación.</v>
      </c>
      <c r="K29" s="32"/>
      <c r="L29" s="32"/>
    </row>
    <row r="30" spans="1:12" ht="15.75" customHeight="1" x14ac:dyDescent="0.2"/>
    <row r="31" spans="1:12" ht="18" customHeight="1" x14ac:dyDescent="0.2">
      <c r="A31" s="82" t="s">
        <v>82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7"/>
    </row>
    <row r="32" spans="1:1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">
    <mergeCell ref="A2:L2"/>
    <mergeCell ref="A3:L3"/>
    <mergeCell ref="A5:L5"/>
    <mergeCell ref="A7:L7"/>
    <mergeCell ref="A31:L31"/>
  </mergeCells>
  <dataValidations count="2">
    <dataValidation type="decimal" allowBlank="1" showInputMessage="1" showErrorMessage="1" prompt="Valor inválido - Ingresa un número entre 1 y 4." sqref="E10:G29" xr:uid="{00000000-0002-0000-0300-000000000000}">
      <formula1>1</formula1>
      <formula2>4</formula2>
    </dataValidation>
    <dataValidation type="list" allowBlank="1" sqref="C10:C29" xr:uid="{00000000-0002-0000-0300-000001000000}">
      <formula1>"Diagnóstico y uso de evidencia,Foco pedagógico compartido,Diseño coherente de estrategias,Desarrollo de capacidades docentes,Acompañamiento al aula,Monitoreo y ajuste,Consolidación y sostenibilidad"</formula1>
    </dataValidation>
  </dataValidations>
  <pageMargins left="0.75" right="0.75" top="1" bottom="1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0BE6D"/>
  </sheetPr>
  <dimension ref="A1:K1000"/>
  <sheetViews>
    <sheetView showGridLines="0" workbookViewId="0">
      <pane ySplit="9" topLeftCell="A10" activePane="bottomLeft" state="frozen"/>
      <selection pane="bottomLeft" activeCell="B11" sqref="B11"/>
    </sheetView>
  </sheetViews>
  <sheetFormatPr baseColWidth="10" defaultColWidth="14.5" defaultRowHeight="15" customHeight="1" x14ac:dyDescent="0.2"/>
  <cols>
    <col min="1" max="1" width="5" customWidth="1"/>
    <col min="2" max="2" width="35" customWidth="1"/>
    <col min="3" max="3" width="42" customWidth="1"/>
    <col min="4" max="4" width="22" customWidth="1"/>
    <col min="5" max="6" width="14" customWidth="1"/>
    <col min="7" max="7" width="22" customWidth="1"/>
    <col min="8" max="8" width="35" customWidth="1"/>
    <col min="9" max="9" width="30" customWidth="1"/>
    <col min="10" max="10" width="12" customWidth="1"/>
    <col min="11" max="11" width="32" customWidth="1"/>
    <col min="12" max="26" width="8.6640625" customWidth="1"/>
  </cols>
  <sheetData>
    <row r="1" spans="1:11" ht="7.5" customHeight="1" x14ac:dyDescent="0.2"/>
    <row r="2" spans="1:11" ht="49.5" customHeight="1" x14ac:dyDescent="0.2">
      <c r="A2" s="85" t="s">
        <v>126</v>
      </c>
      <c r="B2" s="66"/>
      <c r="C2" s="66"/>
      <c r="D2" s="66"/>
      <c r="E2" s="66"/>
      <c r="F2" s="66"/>
      <c r="G2" s="66"/>
      <c r="H2" s="66"/>
      <c r="I2" s="66"/>
      <c r="J2" s="66"/>
      <c r="K2" s="67"/>
    </row>
    <row r="3" spans="1:11" ht="30" customHeight="1" x14ac:dyDescent="0.2">
      <c r="A3" s="86" t="s">
        <v>127</v>
      </c>
      <c r="B3" s="66"/>
      <c r="C3" s="66"/>
      <c r="D3" s="66"/>
      <c r="E3" s="66"/>
      <c r="F3" s="66"/>
      <c r="G3" s="66"/>
      <c r="H3" s="66"/>
      <c r="I3" s="66"/>
      <c r="J3" s="66"/>
      <c r="K3" s="67"/>
    </row>
    <row r="4" spans="1:11" ht="7.5" customHeight="1" x14ac:dyDescent="0.2"/>
    <row r="5" spans="1:11" ht="21.75" customHeight="1" x14ac:dyDescent="0.2">
      <c r="A5" s="87" t="s">
        <v>128</v>
      </c>
      <c r="B5" s="66"/>
      <c r="C5" s="66"/>
      <c r="D5" s="66"/>
      <c r="E5" s="66"/>
      <c r="F5" s="66"/>
      <c r="G5" s="66"/>
      <c r="H5" s="66"/>
      <c r="I5" s="66"/>
      <c r="J5" s="66"/>
      <c r="K5" s="67"/>
    </row>
    <row r="6" spans="1:11" ht="7.5" customHeight="1" x14ac:dyDescent="0.2"/>
    <row r="7" spans="1:11" ht="24.75" customHeight="1" x14ac:dyDescent="0.2">
      <c r="A7" s="102" t="s">
        <v>129</v>
      </c>
      <c r="B7" s="66"/>
      <c r="C7" s="66"/>
      <c r="D7" s="66"/>
      <c r="E7" s="66"/>
      <c r="F7" s="66"/>
      <c r="G7" s="66"/>
      <c r="H7" s="66"/>
      <c r="I7" s="66"/>
      <c r="J7" s="66"/>
      <c r="K7" s="67"/>
    </row>
    <row r="8" spans="1:11" ht="7.5" customHeight="1" x14ac:dyDescent="0.2"/>
    <row r="9" spans="1:11" ht="45" customHeight="1" x14ac:dyDescent="0.2">
      <c r="A9" s="38" t="s">
        <v>103</v>
      </c>
      <c r="B9" s="38" t="s">
        <v>130</v>
      </c>
      <c r="C9" s="38" t="s">
        <v>131</v>
      </c>
      <c r="D9" s="38" t="s">
        <v>124</v>
      </c>
      <c r="E9" s="38" t="s">
        <v>132</v>
      </c>
      <c r="F9" s="38" t="s">
        <v>133</v>
      </c>
      <c r="G9" s="38" t="s">
        <v>134</v>
      </c>
      <c r="H9" s="38" t="s">
        <v>135</v>
      </c>
      <c r="I9" s="38" t="s">
        <v>136</v>
      </c>
      <c r="J9" s="38" t="s">
        <v>137</v>
      </c>
      <c r="K9" s="38" t="s">
        <v>138</v>
      </c>
    </row>
    <row r="10" spans="1:11" ht="42" customHeight="1" x14ac:dyDescent="0.2">
      <c r="A10" s="39">
        <v>1</v>
      </c>
      <c r="B10" s="17"/>
      <c r="C10" s="17"/>
      <c r="D10" s="17"/>
      <c r="E10" s="47"/>
      <c r="F10" s="47"/>
      <c r="G10" s="16" t="s">
        <v>139</v>
      </c>
      <c r="H10" s="17"/>
      <c r="I10" s="17"/>
      <c r="J10" s="48"/>
      <c r="K10" s="17"/>
    </row>
    <row r="11" spans="1:11" ht="42" customHeight="1" x14ac:dyDescent="0.2">
      <c r="A11" s="41">
        <v>2</v>
      </c>
      <c r="B11" s="32"/>
      <c r="C11" s="32"/>
      <c r="D11" s="32"/>
      <c r="E11" s="49"/>
      <c r="F11" s="49"/>
      <c r="G11" s="16" t="s">
        <v>139</v>
      </c>
      <c r="H11" s="32"/>
      <c r="I11" s="32"/>
      <c r="J11" s="50"/>
      <c r="K11" s="32"/>
    </row>
    <row r="12" spans="1:11" ht="42" customHeight="1" x14ac:dyDescent="0.2">
      <c r="A12" s="39">
        <v>3</v>
      </c>
      <c r="B12" s="17"/>
      <c r="C12" s="17"/>
      <c r="D12" s="17"/>
      <c r="E12" s="47"/>
      <c r="F12" s="47"/>
      <c r="G12" s="16" t="s">
        <v>139</v>
      </c>
      <c r="H12" s="17"/>
      <c r="I12" s="17"/>
      <c r="J12" s="48"/>
      <c r="K12" s="17"/>
    </row>
    <row r="13" spans="1:11" ht="42" customHeight="1" x14ac:dyDescent="0.2">
      <c r="A13" s="41">
        <v>4</v>
      </c>
      <c r="B13" s="32"/>
      <c r="C13" s="32"/>
      <c r="D13" s="32"/>
      <c r="E13" s="49"/>
      <c r="F13" s="49"/>
      <c r="G13" s="16" t="s">
        <v>139</v>
      </c>
      <c r="H13" s="32"/>
      <c r="I13" s="32"/>
      <c r="J13" s="50"/>
      <c r="K13" s="32"/>
    </row>
    <row r="14" spans="1:11" ht="42" customHeight="1" x14ac:dyDescent="0.2">
      <c r="A14" s="39">
        <v>5</v>
      </c>
      <c r="B14" s="17"/>
      <c r="C14" s="17"/>
      <c r="D14" s="17"/>
      <c r="E14" s="47"/>
      <c r="F14" s="47"/>
      <c r="G14" s="16" t="s">
        <v>139</v>
      </c>
      <c r="H14" s="17"/>
      <c r="I14" s="17"/>
      <c r="J14" s="48"/>
      <c r="K14" s="17"/>
    </row>
    <row r="15" spans="1:11" ht="42" customHeight="1" x14ac:dyDescent="0.2">
      <c r="A15" s="41">
        <v>6</v>
      </c>
      <c r="B15" s="32"/>
      <c r="C15" s="32"/>
      <c r="D15" s="32"/>
      <c r="E15" s="49"/>
      <c r="F15" s="49"/>
      <c r="G15" s="16" t="s">
        <v>139</v>
      </c>
      <c r="H15" s="32"/>
      <c r="I15" s="32"/>
      <c r="J15" s="50"/>
      <c r="K15" s="32"/>
    </row>
    <row r="16" spans="1:11" ht="42" customHeight="1" x14ac:dyDescent="0.2">
      <c r="A16" s="39">
        <v>7</v>
      </c>
      <c r="B16" s="17"/>
      <c r="C16" s="17"/>
      <c r="D16" s="17"/>
      <c r="E16" s="47"/>
      <c r="F16" s="47"/>
      <c r="G16" s="16" t="s">
        <v>139</v>
      </c>
      <c r="H16" s="17"/>
      <c r="I16" s="17"/>
      <c r="J16" s="48"/>
      <c r="K16" s="17"/>
    </row>
    <row r="17" spans="1:11" ht="42" customHeight="1" x14ac:dyDescent="0.2">
      <c r="A17" s="41">
        <v>8</v>
      </c>
      <c r="B17" s="32"/>
      <c r="C17" s="32"/>
      <c r="D17" s="32"/>
      <c r="E17" s="49"/>
      <c r="F17" s="49"/>
      <c r="G17" s="16" t="s">
        <v>139</v>
      </c>
      <c r="H17" s="32"/>
      <c r="I17" s="32"/>
      <c r="J17" s="50"/>
      <c r="K17" s="32"/>
    </row>
    <row r="18" spans="1:11" ht="42" customHeight="1" x14ac:dyDescent="0.2">
      <c r="A18" s="39">
        <v>9</v>
      </c>
      <c r="B18" s="17"/>
      <c r="C18" s="17"/>
      <c r="D18" s="17"/>
      <c r="E18" s="47"/>
      <c r="F18" s="47"/>
      <c r="G18" s="16" t="s">
        <v>139</v>
      </c>
      <c r="H18" s="17"/>
      <c r="I18" s="17"/>
      <c r="J18" s="48"/>
      <c r="K18" s="17"/>
    </row>
    <row r="19" spans="1:11" ht="42" customHeight="1" x14ac:dyDescent="0.2">
      <c r="A19" s="41">
        <v>10</v>
      </c>
      <c r="B19" s="32"/>
      <c r="C19" s="32"/>
      <c r="D19" s="32"/>
      <c r="E19" s="49"/>
      <c r="F19" s="49"/>
      <c r="G19" s="16" t="s">
        <v>139</v>
      </c>
      <c r="H19" s="32"/>
      <c r="I19" s="32"/>
      <c r="J19" s="50"/>
      <c r="K19" s="32"/>
    </row>
    <row r="20" spans="1:11" ht="42" customHeight="1" x14ac:dyDescent="0.2">
      <c r="A20" s="39">
        <v>11</v>
      </c>
      <c r="B20" s="17"/>
      <c r="C20" s="17"/>
      <c r="D20" s="17"/>
      <c r="E20" s="47"/>
      <c r="F20" s="47"/>
      <c r="G20" s="16" t="s">
        <v>139</v>
      </c>
      <c r="H20" s="17"/>
      <c r="I20" s="17"/>
      <c r="J20" s="48"/>
      <c r="K20" s="17"/>
    </row>
    <row r="21" spans="1:11" ht="42" customHeight="1" x14ac:dyDescent="0.2">
      <c r="A21" s="41">
        <v>12</v>
      </c>
      <c r="B21" s="32"/>
      <c r="C21" s="32"/>
      <c r="D21" s="32"/>
      <c r="E21" s="49"/>
      <c r="F21" s="49"/>
      <c r="G21" s="16" t="s">
        <v>139</v>
      </c>
      <c r="H21" s="32"/>
      <c r="I21" s="32"/>
      <c r="J21" s="50"/>
      <c r="K21" s="32"/>
    </row>
    <row r="22" spans="1:11" ht="42" customHeight="1" x14ac:dyDescent="0.2">
      <c r="A22" s="39">
        <v>13</v>
      </c>
      <c r="B22" s="17"/>
      <c r="C22" s="17"/>
      <c r="D22" s="17"/>
      <c r="E22" s="47"/>
      <c r="F22" s="47"/>
      <c r="G22" s="16" t="s">
        <v>139</v>
      </c>
      <c r="H22" s="17"/>
      <c r="I22" s="17"/>
      <c r="J22" s="48"/>
      <c r="K22" s="17"/>
    </row>
    <row r="23" spans="1:11" ht="42" customHeight="1" x14ac:dyDescent="0.2">
      <c r="A23" s="41">
        <v>14</v>
      </c>
      <c r="B23" s="32"/>
      <c r="C23" s="32"/>
      <c r="D23" s="32"/>
      <c r="E23" s="49"/>
      <c r="F23" s="49"/>
      <c r="G23" s="16" t="s">
        <v>139</v>
      </c>
      <c r="H23" s="32"/>
      <c r="I23" s="32"/>
      <c r="J23" s="50"/>
      <c r="K23" s="32"/>
    </row>
    <row r="24" spans="1:11" ht="42" customHeight="1" x14ac:dyDescent="0.2">
      <c r="A24" s="39">
        <v>15</v>
      </c>
      <c r="B24" s="17"/>
      <c r="C24" s="17"/>
      <c r="D24" s="17"/>
      <c r="E24" s="47"/>
      <c r="F24" s="47"/>
      <c r="G24" s="16" t="s">
        <v>139</v>
      </c>
      <c r="H24" s="17"/>
      <c r="I24" s="17"/>
      <c r="J24" s="48"/>
      <c r="K24" s="17"/>
    </row>
    <row r="25" spans="1:11" ht="15.75" customHeight="1" x14ac:dyDescent="0.2"/>
    <row r="26" spans="1:11" ht="18" customHeight="1" x14ac:dyDescent="0.2">
      <c r="A26" s="82" t="s">
        <v>82</v>
      </c>
      <c r="B26" s="66"/>
      <c r="C26" s="66"/>
      <c r="D26" s="66"/>
      <c r="E26" s="66"/>
      <c r="F26" s="66"/>
      <c r="G26" s="66"/>
      <c r="H26" s="66"/>
      <c r="I26" s="66"/>
      <c r="J26" s="66"/>
      <c r="K26" s="67"/>
    </row>
    <row r="27" spans="1:11" ht="15.75" customHeight="1" x14ac:dyDescent="0.2"/>
    <row r="28" spans="1:11" ht="15.75" customHeight="1" x14ac:dyDescent="0.2"/>
    <row r="29" spans="1:11" ht="15.75" customHeight="1" x14ac:dyDescent="0.2"/>
    <row r="30" spans="1:11" ht="15.75" customHeight="1" x14ac:dyDescent="0.2"/>
    <row r="31" spans="1:11" ht="15.75" customHeight="1" x14ac:dyDescent="0.2"/>
    <row r="32" spans="1:1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">
    <mergeCell ref="A2:K2"/>
    <mergeCell ref="A3:K3"/>
    <mergeCell ref="A5:K5"/>
    <mergeCell ref="A7:K7"/>
    <mergeCell ref="A26:K26"/>
  </mergeCells>
  <conditionalFormatting sqref="A10:K24">
    <cfRule type="expression" dxfId="2" priority="1">
      <formula>$G10="Completado"</formula>
    </cfRule>
    <cfRule type="expression" dxfId="1" priority="2">
      <formula>$G10="En proceso"</formula>
    </cfRule>
    <cfRule type="expression" dxfId="0" priority="3">
      <formula>$G10="Requiere ajuste"</formula>
    </cfRule>
  </conditionalFormatting>
  <dataValidations count="1">
    <dataValidation type="list" allowBlank="1" sqref="G10:G24" xr:uid="{00000000-0002-0000-0400-000000000000}">
      <formula1>"No iniciado,En proceso,Completado,Requiere ajuste,Pausado"</formula1>
    </dataValidation>
  </dataValidations>
  <pageMargins left="0.75" right="0.75" top="1" bottom="1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B3A5C"/>
  </sheetPr>
  <dimension ref="A1:N1000"/>
  <sheetViews>
    <sheetView showGridLines="0" workbookViewId="0"/>
  </sheetViews>
  <sheetFormatPr baseColWidth="10" defaultColWidth="14.5" defaultRowHeight="15" customHeight="1" x14ac:dyDescent="0.2"/>
  <cols>
    <col min="1" max="1" width="2" customWidth="1"/>
    <col min="2" max="2" width="28" customWidth="1"/>
    <col min="3" max="13" width="16" customWidth="1"/>
    <col min="14" max="14" width="2" customWidth="1"/>
    <col min="15" max="26" width="8.6640625" customWidth="1"/>
  </cols>
  <sheetData>
    <row r="1" spans="1:14" ht="7.5" customHeight="1" x14ac:dyDescent="0.2"/>
    <row r="2" spans="1:14" ht="54.75" customHeight="1" x14ac:dyDescent="0.2">
      <c r="A2" s="103" t="s">
        <v>140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7"/>
    </row>
    <row r="3" spans="1:14" ht="30" customHeight="1" x14ac:dyDescent="0.2">
      <c r="A3" s="104" t="s">
        <v>141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</row>
    <row r="4" spans="1:14" ht="7.5" customHeight="1" x14ac:dyDescent="0.2"/>
    <row r="5" spans="1:14" ht="18" customHeight="1" x14ac:dyDescent="0.2">
      <c r="A5" s="87" t="s">
        <v>142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7"/>
    </row>
    <row r="6" spans="1:14" ht="9.75" customHeight="1" x14ac:dyDescent="0.2"/>
    <row r="7" spans="1:14" ht="69.75" customHeight="1" x14ac:dyDescent="0.2">
      <c r="B7" s="105" t="str">
        <f>IFERROR(ROUND(AVERAGE('01_Semáforo'!G10,'01_Semáforo'!G14,'01_Semáforo'!G18,'01_Semáforo'!G22,'01_Semáforo'!G26,'01_Semáforo'!G30,'01_Semáforo'!G34),1),"—")</f>
        <v>—</v>
      </c>
      <c r="C7" s="106"/>
      <c r="D7" s="107"/>
      <c r="E7" s="108" t="str">
        <f>IFERROR(IF(AVERAGE('01_Semáforo'!G10,'01_Semáforo'!G14,'01_Semáforo'!G18,'01_Semáforo'!G22,'01_Semáforo'!G26,'01_Semáforo'!G30,'01_Semáforo'!G34)&lt;2,"🔴 Crítico",IF(AVERAGE('01_Semáforo'!G10,'01_Semáforo'!G14,'01_Semáforo'!G18,'01_Semáforo'!G22,'01_Semáforo'!G26,'01_Semáforo'!G30,'01_Semáforo'!G34)&lt;3,"🟡 En Desarrollo","🟢 Avanzado")),"—")</f>
        <v>—</v>
      </c>
      <c r="F7" s="106"/>
      <c r="G7" s="106"/>
      <c r="H7" s="107"/>
      <c r="I7" s="109">
        <f>COUNTIF('03_Priorización'!I10:I29,"*Alta*")</f>
        <v>0</v>
      </c>
      <c r="J7" s="106"/>
      <c r="K7" s="107"/>
      <c r="L7" s="110">
        <f>COUNTIF('04_Plan 30 días'!G10:G24,"Requiere ajuste")</f>
        <v>0</v>
      </c>
      <c r="M7" s="107"/>
    </row>
    <row r="8" spans="1:14" ht="21.75" customHeight="1" x14ac:dyDescent="0.2">
      <c r="B8" s="111" t="s">
        <v>80</v>
      </c>
      <c r="C8" s="66"/>
      <c r="D8" s="67"/>
      <c r="E8" s="111" t="s">
        <v>143</v>
      </c>
      <c r="F8" s="66"/>
      <c r="G8" s="66"/>
      <c r="H8" s="67"/>
      <c r="I8" s="111" t="s">
        <v>144</v>
      </c>
      <c r="J8" s="66"/>
      <c r="K8" s="67"/>
      <c r="L8" s="111" t="s">
        <v>145</v>
      </c>
      <c r="M8" s="67"/>
    </row>
    <row r="9" spans="1:14" ht="9.75" customHeight="1" x14ac:dyDescent="0.2"/>
    <row r="10" spans="1:14" ht="27.75" customHeight="1" x14ac:dyDescent="0.2">
      <c r="B10" s="71" t="s">
        <v>146</v>
      </c>
      <c r="C10" s="66"/>
      <c r="D10" s="66"/>
      <c r="E10" s="66"/>
      <c r="F10" s="66"/>
      <c r="G10" s="66"/>
      <c r="H10" s="67"/>
      <c r="I10" s="71" t="s">
        <v>147</v>
      </c>
      <c r="J10" s="66"/>
      <c r="K10" s="66"/>
      <c r="L10" s="66"/>
      <c r="M10" s="67"/>
    </row>
    <row r="11" spans="1:14" ht="27.75" customHeight="1" x14ac:dyDescent="0.2">
      <c r="B11" s="38" t="s">
        <v>35</v>
      </c>
      <c r="C11" s="38" t="s">
        <v>48</v>
      </c>
      <c r="D11" s="38" t="s">
        <v>42</v>
      </c>
      <c r="E11" s="112" t="s">
        <v>148</v>
      </c>
      <c r="F11" s="76"/>
      <c r="G11" s="76"/>
      <c r="H11" s="113"/>
      <c r="I11" s="38" t="s">
        <v>149</v>
      </c>
      <c r="J11" s="38" t="s">
        <v>150</v>
      </c>
      <c r="K11" s="112" t="s">
        <v>151</v>
      </c>
      <c r="L11" s="76"/>
      <c r="M11" s="113"/>
    </row>
    <row r="12" spans="1:14" ht="30" customHeight="1" x14ac:dyDescent="0.2">
      <c r="B12" s="14" t="s">
        <v>45</v>
      </c>
      <c r="C12" s="22" t="str">
        <f>'01_Semáforo'!G10</f>
        <v/>
      </c>
      <c r="D12" s="23" t="str">
        <f>IF(ISNUMBER('01_Semáforo'!G10),IF('01_Semáforo'!G10&lt;2,"🔴 Crítico",IF('01_Semáforo'!G10&lt;3,"🟡 Incipiente","🟢 Avanzado")),"—")</f>
        <v>—</v>
      </c>
      <c r="E12" s="116" t="s">
        <v>152</v>
      </c>
      <c r="F12" s="76"/>
      <c r="G12" s="76"/>
      <c r="H12" s="77"/>
      <c r="I12" s="23" t="s">
        <v>139</v>
      </c>
      <c r="J12" s="51">
        <f>COUNTIF('04_Plan 30 días'!G10:G24,"No iniciado")</f>
        <v>15</v>
      </c>
      <c r="K12" s="116" t="s">
        <v>153</v>
      </c>
      <c r="L12" s="76"/>
      <c r="M12" s="77"/>
    </row>
    <row r="13" spans="1:14" ht="30" customHeight="1" x14ac:dyDescent="0.2">
      <c r="B13" s="26" t="s">
        <v>55</v>
      </c>
      <c r="C13" s="27" t="str">
        <f>'01_Semáforo'!G14</f>
        <v/>
      </c>
      <c r="D13" s="28" t="str">
        <f>IF(ISNUMBER('01_Semáforo'!G14),IF('01_Semáforo'!G14&lt;2,"🔴 Crítico",IF('01_Semáforo'!G14&lt;3,"🟡 Incipiente","🟢 Avanzado")),"—")</f>
        <v>—</v>
      </c>
      <c r="E13" s="117" t="s">
        <v>57</v>
      </c>
      <c r="F13" s="76"/>
      <c r="G13" s="76"/>
      <c r="H13" s="77"/>
      <c r="I13" s="52" t="s">
        <v>154</v>
      </c>
      <c r="J13" s="53">
        <f>COUNTIF('04_Plan 30 días'!G10:G24,"En proceso")</f>
        <v>0</v>
      </c>
      <c r="K13" s="118" t="s">
        <v>155</v>
      </c>
      <c r="L13" s="76"/>
      <c r="M13" s="77"/>
    </row>
    <row r="14" spans="1:14" ht="30" customHeight="1" x14ac:dyDescent="0.2">
      <c r="B14" s="14" t="s">
        <v>58</v>
      </c>
      <c r="C14" s="22" t="str">
        <f>'01_Semáforo'!G18</f>
        <v/>
      </c>
      <c r="D14" s="23" t="str">
        <f>IF(ISNUMBER('01_Semáforo'!G18),IF('01_Semáforo'!G18&lt;2,"🔴 Crítico",IF('01_Semáforo'!G18&lt;3,"🟡 Incipiente","🟢 Avanzado")),"—")</f>
        <v>—</v>
      </c>
      <c r="E14" s="116" t="s">
        <v>60</v>
      </c>
      <c r="F14" s="76"/>
      <c r="G14" s="76"/>
      <c r="H14" s="77"/>
      <c r="I14" s="54" t="s">
        <v>156</v>
      </c>
      <c r="J14" s="55">
        <f>COUNTIF('04_Plan 30 días'!G10:G24,"Completado")</f>
        <v>0</v>
      </c>
      <c r="K14" s="114" t="s">
        <v>157</v>
      </c>
      <c r="L14" s="76"/>
      <c r="M14" s="77"/>
    </row>
    <row r="15" spans="1:14" ht="30" customHeight="1" x14ac:dyDescent="0.2">
      <c r="B15" s="26" t="s">
        <v>63</v>
      </c>
      <c r="C15" s="27" t="str">
        <f>'01_Semáforo'!G22</f>
        <v/>
      </c>
      <c r="D15" s="28" t="str">
        <f>IF(ISNUMBER('01_Semáforo'!G22),IF('01_Semáforo'!G22&lt;2,"🔴 Crítico",IF('01_Semáforo'!G22&lt;3,"🟡 Incipiente","🟢 Avanzado")),"—")</f>
        <v>—</v>
      </c>
      <c r="E15" s="117" t="s">
        <v>158</v>
      </c>
      <c r="F15" s="76"/>
      <c r="G15" s="76"/>
      <c r="H15" s="77"/>
      <c r="I15" s="56" t="s">
        <v>159</v>
      </c>
      <c r="J15" s="57">
        <f>COUNTIF('04_Plan 30 días'!G10:G24,"Requiere ajuste")</f>
        <v>0</v>
      </c>
      <c r="K15" s="115" t="s">
        <v>160</v>
      </c>
      <c r="L15" s="76"/>
      <c r="M15" s="77"/>
    </row>
    <row r="16" spans="1:14" ht="30" customHeight="1" x14ac:dyDescent="0.2">
      <c r="B16" s="14" t="s">
        <v>67</v>
      </c>
      <c r="C16" s="22" t="str">
        <f>'01_Semáforo'!G26</f>
        <v/>
      </c>
      <c r="D16" s="23" t="str">
        <f>IF(ISNUMBER('01_Semáforo'!G26),IF('01_Semáforo'!G26&lt;2,"🔴 Crítico",IF('01_Semáforo'!G26&lt;3,"🟡 Incipiente","🟢 Avanzado")),"—")</f>
        <v>—</v>
      </c>
      <c r="E16" s="116" t="s">
        <v>69</v>
      </c>
      <c r="F16" s="76"/>
      <c r="G16" s="76"/>
      <c r="H16" s="77"/>
      <c r="I16" s="58" t="s">
        <v>161</v>
      </c>
      <c r="J16" s="59">
        <f>COUNTIF('04_Plan 30 días'!G10:G24,"Pausado")</f>
        <v>0</v>
      </c>
      <c r="K16" s="119" t="s">
        <v>162</v>
      </c>
      <c r="L16" s="76"/>
      <c r="M16" s="77"/>
    </row>
    <row r="17" spans="1:14" ht="30" customHeight="1" x14ac:dyDescent="0.2">
      <c r="B17" s="26" t="s">
        <v>71</v>
      </c>
      <c r="C17" s="27" t="str">
        <f>'01_Semáforo'!G30</f>
        <v/>
      </c>
      <c r="D17" s="28" t="str">
        <f>IF(ISNUMBER('01_Semáforo'!G30),IF('01_Semáforo'!G30&lt;2,"🔴 Crítico",IF('01_Semáforo'!G30&lt;3,"🟡 Incipiente","🟢 Avanzado")),"—")</f>
        <v>—</v>
      </c>
      <c r="E17" s="117" t="s">
        <v>163</v>
      </c>
      <c r="F17" s="76"/>
      <c r="G17" s="76"/>
      <c r="H17" s="77"/>
    </row>
    <row r="18" spans="1:14" ht="30" customHeight="1" x14ac:dyDescent="0.2">
      <c r="B18" s="14" t="s">
        <v>74</v>
      </c>
      <c r="C18" s="22" t="str">
        <f>'01_Semáforo'!G34</f>
        <v/>
      </c>
      <c r="D18" s="23" t="str">
        <f>IF(ISNUMBER('01_Semáforo'!G34),IF('01_Semáforo'!G34&lt;2,"🔴 Crítico",IF('01_Semáforo'!G34&lt;3,"🟡 Incipiente","🟢 Avanzado")),"—")</f>
        <v>—</v>
      </c>
      <c r="E18" s="116" t="s">
        <v>76</v>
      </c>
      <c r="F18" s="76"/>
      <c r="G18" s="76"/>
      <c r="H18" s="77"/>
    </row>
    <row r="19" spans="1:14" ht="9.75" customHeight="1" x14ac:dyDescent="0.2"/>
    <row r="20" spans="1:14" ht="27.75" customHeight="1" x14ac:dyDescent="0.2">
      <c r="B20" s="71" t="s">
        <v>164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7"/>
    </row>
    <row r="21" spans="1:14" ht="27.75" customHeight="1" x14ac:dyDescent="0.2">
      <c r="B21" s="112" t="s">
        <v>165</v>
      </c>
      <c r="C21" s="76"/>
      <c r="D21" s="76"/>
      <c r="E21" s="76"/>
      <c r="F21" s="76"/>
      <c r="G21" s="76"/>
      <c r="H21" s="113"/>
      <c r="I21" s="38" t="s">
        <v>166</v>
      </c>
      <c r="J21" s="38" t="s">
        <v>122</v>
      </c>
      <c r="K21" s="112" t="s">
        <v>167</v>
      </c>
      <c r="L21" s="76"/>
      <c r="M21" s="113"/>
    </row>
    <row r="22" spans="1:14" ht="30" customHeight="1" x14ac:dyDescent="0.2">
      <c r="B22" s="120" t="str">
        <f>IF('03_Priorización'!I10="🔴 Alta",'03_Priorización'!B10,"")</f>
        <v/>
      </c>
      <c r="C22" s="76"/>
      <c r="D22" s="76"/>
      <c r="E22" s="76"/>
      <c r="F22" s="76"/>
      <c r="G22" s="76"/>
      <c r="H22" s="77"/>
      <c r="I22" s="60" t="str">
        <f>IF('03_Priorización'!I10="🔴 Alta",'03_Priorización'!H10,"")</f>
        <v/>
      </c>
      <c r="J22" s="61" t="str">
        <f>IF('03_Priorización'!I10="🔴 Alta",'03_Priorización'!I10,"")</f>
        <v/>
      </c>
      <c r="K22" s="116" t="str">
        <f>IF('03_Priorización'!I10="🔴 Alta",'03_Priorización'!J10,"")</f>
        <v/>
      </c>
      <c r="L22" s="76"/>
      <c r="M22" s="77"/>
    </row>
    <row r="23" spans="1:14" ht="30" customHeight="1" x14ac:dyDescent="0.2">
      <c r="B23" s="123" t="str">
        <f>IF('03_Priorización'!I11="🔴 Alta",'03_Priorización'!B11,"")</f>
        <v/>
      </c>
      <c r="C23" s="76"/>
      <c r="D23" s="76"/>
      <c r="E23" s="76"/>
      <c r="F23" s="76"/>
      <c r="G23" s="76"/>
      <c r="H23" s="77"/>
      <c r="I23" s="62" t="str">
        <f>IF('03_Priorización'!I11="🔴 Alta",'03_Priorización'!H11,"")</f>
        <v/>
      </c>
      <c r="J23" s="63" t="str">
        <f>IF('03_Priorización'!I11="🔴 Alta",'03_Priorización'!I11,"")</f>
        <v/>
      </c>
      <c r="K23" s="117" t="str">
        <f>IF('03_Priorización'!I11="🔴 Alta",'03_Priorización'!J11,"")</f>
        <v/>
      </c>
      <c r="L23" s="76"/>
      <c r="M23" s="77"/>
    </row>
    <row r="24" spans="1:14" ht="30" customHeight="1" x14ac:dyDescent="0.2">
      <c r="B24" s="120" t="str">
        <f>IF('03_Priorización'!I12="🔴 Alta",'03_Priorización'!B12,"")</f>
        <v/>
      </c>
      <c r="C24" s="76"/>
      <c r="D24" s="76"/>
      <c r="E24" s="76"/>
      <c r="F24" s="76"/>
      <c r="G24" s="76"/>
      <c r="H24" s="77"/>
      <c r="I24" s="60" t="str">
        <f>IF('03_Priorización'!I12="🔴 Alta",'03_Priorización'!H12,"")</f>
        <v/>
      </c>
      <c r="J24" s="61" t="str">
        <f>IF('03_Priorización'!I12="🔴 Alta",'03_Priorización'!I12,"")</f>
        <v/>
      </c>
      <c r="K24" s="116" t="str">
        <f>IF('03_Priorización'!I12="🔴 Alta",'03_Priorización'!J12,"")</f>
        <v/>
      </c>
      <c r="L24" s="76"/>
      <c r="M24" s="77"/>
    </row>
    <row r="25" spans="1:14" ht="30" customHeight="1" x14ac:dyDescent="0.2">
      <c r="B25" s="123" t="str">
        <f>IF('03_Priorización'!I13="🔴 Alta",'03_Priorización'!B13,"")</f>
        <v/>
      </c>
      <c r="C25" s="76"/>
      <c r="D25" s="76"/>
      <c r="E25" s="76"/>
      <c r="F25" s="76"/>
      <c r="G25" s="76"/>
      <c r="H25" s="77"/>
      <c r="I25" s="62" t="str">
        <f>IF('03_Priorización'!I13="🔴 Alta",'03_Priorización'!H13,"")</f>
        <v/>
      </c>
      <c r="J25" s="63" t="str">
        <f>IF('03_Priorización'!I13="🔴 Alta",'03_Priorización'!I13,"")</f>
        <v/>
      </c>
      <c r="K25" s="117" t="str">
        <f>IF('03_Priorización'!I13="🔴 Alta",'03_Priorización'!J13,"")</f>
        <v/>
      </c>
      <c r="L25" s="76"/>
      <c r="M25" s="77"/>
    </row>
    <row r="26" spans="1:14" ht="30" customHeight="1" x14ac:dyDescent="0.2">
      <c r="B26" s="120" t="str">
        <f>IF('03_Priorización'!I14="🔴 Alta",'03_Priorización'!B14,"")</f>
        <v/>
      </c>
      <c r="C26" s="76"/>
      <c r="D26" s="76"/>
      <c r="E26" s="76"/>
      <c r="F26" s="76"/>
      <c r="G26" s="76"/>
      <c r="H26" s="77"/>
      <c r="I26" s="60" t="str">
        <f>IF('03_Priorización'!I14="🔴 Alta",'03_Priorización'!H14,"")</f>
        <v/>
      </c>
      <c r="J26" s="61" t="str">
        <f>IF('03_Priorización'!I14="🔴 Alta",'03_Priorización'!I14,"")</f>
        <v/>
      </c>
      <c r="K26" s="116" t="str">
        <f>IF('03_Priorización'!I14="🔴 Alta",'03_Priorización'!J14,"")</f>
        <v/>
      </c>
      <c r="L26" s="76"/>
      <c r="M26" s="77"/>
    </row>
    <row r="27" spans="1:14" ht="9.75" customHeight="1" x14ac:dyDescent="0.2"/>
    <row r="28" spans="1:14" ht="27.75" customHeight="1" x14ac:dyDescent="0.2">
      <c r="B28" s="121" t="s">
        <v>168</v>
      </c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7"/>
    </row>
    <row r="29" spans="1:14" ht="64.5" customHeight="1" x14ac:dyDescent="0.2">
      <c r="B29" s="122" t="str">
        <f>IFERROR(IF(AVERAGE('01_Semáforo'!G10,'01_Semáforo'!G14,'01_Semáforo'!G18,'01_Semáforo'!G22,'01_Semáforo'!G26,'01_Semáforo'!G30,'01_Semáforo'!G34)&lt;2,"Nivel crítico: el equipo requiere priorizar urgentemente evidencia diagnóstica, definir un foco pedagógico compartido y diseñar estrategias con roles claros. Se recomienda apoyo externo especializado.",IF(AVERAGE('01_Semáforo'!G10,'01_Semáforo'!G14,'01_Semáforo'!G18,'01_Semáforo'!G22,'01_Semáforo'!G26,'01_Semáforo'!G30,'01_Semáforo'!G34)&lt;3,"Nivel en desarrollo: la institución tiene avances parciales. Foco recomendado: sistematizar las prácticas existentes, fortalecer el acompañamiento docente y establecer ciclos regulares de monitoreo con evidencia.","Nivel avanzado: la institución muestra coherencia pedagógica sólida. Foco recomendado: consolidar, documentar y escalar las prácticas efectivas. Fortalecer la sostenibilidad más allá de personas clave.")),"Completa el Semáforo para obtener una recomendación automática.")</f>
        <v>Completa el Semáforo para obtener una recomendación automática.</v>
      </c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7"/>
    </row>
    <row r="30" spans="1:14" ht="15.75" customHeight="1" x14ac:dyDescent="0.2"/>
    <row r="31" spans="1:14" ht="18" customHeight="1" x14ac:dyDescent="0.2">
      <c r="A31" s="82" t="s">
        <v>169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/>
    </row>
    <row r="32" spans="1:1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3">
    <mergeCell ref="B26:H26"/>
    <mergeCell ref="B28:M28"/>
    <mergeCell ref="B29:M29"/>
    <mergeCell ref="A31:N31"/>
    <mergeCell ref="B23:H23"/>
    <mergeCell ref="K23:M23"/>
    <mergeCell ref="B24:H24"/>
    <mergeCell ref="K24:M24"/>
    <mergeCell ref="B25:H25"/>
    <mergeCell ref="K25:M25"/>
    <mergeCell ref="K26:M26"/>
    <mergeCell ref="K21:M21"/>
    <mergeCell ref="K22:M22"/>
    <mergeCell ref="E16:H16"/>
    <mergeCell ref="K16:M16"/>
    <mergeCell ref="E17:H17"/>
    <mergeCell ref="E18:H18"/>
    <mergeCell ref="B20:M20"/>
    <mergeCell ref="B21:H21"/>
    <mergeCell ref="B22:H22"/>
    <mergeCell ref="K11:M11"/>
    <mergeCell ref="K14:M14"/>
    <mergeCell ref="K15:M15"/>
    <mergeCell ref="E11:H11"/>
    <mergeCell ref="E12:H12"/>
    <mergeCell ref="K12:M12"/>
    <mergeCell ref="E13:H13"/>
    <mergeCell ref="K13:M13"/>
    <mergeCell ref="E14:H14"/>
    <mergeCell ref="E15:H15"/>
    <mergeCell ref="B8:D8"/>
    <mergeCell ref="E8:H8"/>
    <mergeCell ref="I8:K8"/>
    <mergeCell ref="L8:M8"/>
    <mergeCell ref="B10:H10"/>
    <mergeCell ref="I10:M10"/>
    <mergeCell ref="A2:N2"/>
    <mergeCell ref="A3:N3"/>
    <mergeCell ref="A5:N5"/>
    <mergeCell ref="B7:D7"/>
    <mergeCell ref="E7:H7"/>
    <mergeCell ref="I7:K7"/>
    <mergeCell ref="L7:M7"/>
  </mergeCells>
  <pageMargins left="0.75" right="0.75" top="1" bottom="1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1" spans="1:6" x14ac:dyDescent="0.2">
      <c r="A1" s="64" t="s">
        <v>170</v>
      </c>
      <c r="B1" s="64" t="s">
        <v>171</v>
      </c>
      <c r="C1" s="64" t="s">
        <v>172</v>
      </c>
      <c r="D1" s="64" t="s">
        <v>173</v>
      </c>
      <c r="E1" s="64" t="s">
        <v>174</v>
      </c>
      <c r="F1" s="64" t="s">
        <v>175</v>
      </c>
    </row>
    <row r="2" spans="1:6" x14ac:dyDescent="0.2">
      <c r="A2" s="64">
        <v>1</v>
      </c>
      <c r="B2" s="64" t="s">
        <v>176</v>
      </c>
      <c r="C2" s="64" t="s">
        <v>45</v>
      </c>
      <c r="D2" s="64" t="s">
        <v>177</v>
      </c>
      <c r="E2" s="64" t="s">
        <v>139</v>
      </c>
      <c r="F2" s="64" t="s">
        <v>178</v>
      </c>
    </row>
    <row r="3" spans="1:6" x14ac:dyDescent="0.2">
      <c r="A3" s="64">
        <v>2</v>
      </c>
      <c r="B3" s="64" t="s">
        <v>179</v>
      </c>
      <c r="C3" s="64" t="s">
        <v>55</v>
      </c>
      <c r="D3" s="64" t="s">
        <v>180</v>
      </c>
      <c r="E3" s="64" t="s">
        <v>154</v>
      </c>
      <c r="F3" s="64" t="s">
        <v>181</v>
      </c>
    </row>
    <row r="4" spans="1:6" x14ac:dyDescent="0.2">
      <c r="A4" s="64">
        <v>3</v>
      </c>
      <c r="B4" s="64" t="s">
        <v>182</v>
      </c>
      <c r="C4" s="64" t="s">
        <v>58</v>
      </c>
      <c r="D4" s="64" t="s">
        <v>183</v>
      </c>
      <c r="E4" s="64" t="s">
        <v>156</v>
      </c>
      <c r="F4" s="64" t="s">
        <v>184</v>
      </c>
    </row>
    <row r="5" spans="1:6" x14ac:dyDescent="0.2">
      <c r="A5" s="64">
        <v>4</v>
      </c>
      <c r="B5" s="64" t="s">
        <v>185</v>
      </c>
      <c r="C5" s="64" t="s">
        <v>63</v>
      </c>
      <c r="D5" s="64" t="s">
        <v>186</v>
      </c>
      <c r="E5" s="64" t="s">
        <v>159</v>
      </c>
    </row>
    <row r="6" spans="1:6" x14ac:dyDescent="0.2">
      <c r="C6" s="64" t="s">
        <v>67</v>
      </c>
      <c r="D6" s="64" t="s">
        <v>187</v>
      </c>
      <c r="E6" s="64" t="s">
        <v>161</v>
      </c>
    </row>
    <row r="7" spans="1:6" x14ac:dyDescent="0.2">
      <c r="C7" s="64" t="s">
        <v>71</v>
      </c>
      <c r="D7" s="64" t="s">
        <v>188</v>
      </c>
    </row>
    <row r="8" spans="1:6" x14ac:dyDescent="0.2">
      <c r="C8" s="64" t="s">
        <v>74</v>
      </c>
      <c r="D8" s="64" t="s">
        <v>189</v>
      </c>
    </row>
    <row r="9" spans="1:6" x14ac:dyDescent="0.2">
      <c r="D9" s="64" t="s">
        <v>190</v>
      </c>
    </row>
    <row r="10" spans="1:6" x14ac:dyDescent="0.2">
      <c r="D10" s="64" t="s">
        <v>191</v>
      </c>
    </row>
    <row r="11" spans="1:6" x14ac:dyDescent="0.2">
      <c r="D11" s="64" t="s">
        <v>192</v>
      </c>
    </row>
    <row r="12" spans="1:6" x14ac:dyDescent="0.2">
      <c r="D12" s="64" t="s">
        <v>193</v>
      </c>
    </row>
    <row r="13" spans="1:6" x14ac:dyDescent="0.2">
      <c r="D13" s="64" t="s">
        <v>194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🏠 Portada</vt:lpstr>
      <vt:lpstr>01_Semáforo</vt:lpstr>
      <vt:lpstr>02_Evidencias</vt:lpstr>
      <vt:lpstr>03_Priorización</vt:lpstr>
      <vt:lpstr>04_Plan 30 días</vt:lpstr>
      <vt:lpstr>05_Dashboard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Gonzalo Pastorini Castillo</cp:lastModifiedBy>
  <dcterms:created xsi:type="dcterms:W3CDTF">2026-06-13T02:50:49Z</dcterms:created>
  <dcterms:modified xsi:type="dcterms:W3CDTF">2026-06-13T02:50:49Z</dcterms:modified>
</cp:coreProperties>
</file>